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nevadasupremecourt.sharepoint.com/sites/Accounting/Shared Documents/General/ACCOUNTANT/Forms/Travel Forms/"/>
    </mc:Choice>
  </mc:AlternateContent>
  <xr:revisionPtr revIDLastSave="21" documentId="8_{1586E271-1508-4E88-B8E9-CFEA63B3B0B8}" xr6:coauthVersionLast="47" xr6:coauthVersionMax="47" xr10:uidLastSave="{41422B26-666D-40A4-A906-66594980CB6E}"/>
  <bookViews>
    <workbookView xWindow="-120" yWindow="-120" windowWidth="29040" windowHeight="15720" xr2:uid="{67209981-2CFB-48E1-BF37-B5A7FA0ED23B}"/>
  </bookViews>
  <sheets>
    <sheet name="NONAPPELLATE Travel" sheetId="1" r:id="rId1"/>
    <sheet name="ADJ form" sheetId="2" state="hidden" r:id="rId2"/>
    <sheet name="LIST" sheetId="3" state="hidden" r:id="rId3"/>
  </sheets>
  <definedNames>
    <definedName name="_xlnm.Print_Area" localSheetId="1">'ADJ form'!$A$1:$P$50</definedName>
    <definedName name="_xlnm.Print_Area" localSheetId="0">'NONAPPELLATE Travel'!$A$1:$P$46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 l="1"/>
  <c r="C3" i="2"/>
  <c r="B19" i="2"/>
  <c r="C7" i="2"/>
  <c r="N17" i="2"/>
  <c r="I39" i="2" l="1"/>
  <c r="C10" i="2"/>
  <c r="I1" i="2"/>
  <c r="E30" i="2"/>
  <c r="D30" i="2"/>
  <c r="C30" i="2"/>
  <c r="B30" i="2"/>
  <c r="E29" i="2"/>
  <c r="D29" i="2"/>
  <c r="C29" i="2"/>
  <c r="B29" i="2"/>
  <c r="E28" i="2"/>
  <c r="D28" i="2"/>
  <c r="C28" i="2"/>
  <c r="B28" i="2"/>
  <c r="E27" i="2"/>
  <c r="D27" i="2"/>
  <c r="C27" i="2"/>
  <c r="B27" i="2"/>
  <c r="E26" i="2"/>
  <c r="D26" i="2"/>
  <c r="C26" i="2"/>
  <c r="B26" i="2"/>
  <c r="E25" i="2"/>
  <c r="D25" i="2"/>
  <c r="C25" i="2"/>
  <c r="B25" i="2"/>
  <c r="E24" i="2"/>
  <c r="D24" i="2"/>
  <c r="C24" i="2"/>
  <c r="B24" i="2"/>
  <c r="E23" i="2"/>
  <c r="D23" i="2"/>
  <c r="C23" i="2"/>
  <c r="B23" i="2"/>
  <c r="E22" i="2"/>
  <c r="D22" i="2"/>
  <c r="C22" i="2"/>
  <c r="B22" i="2"/>
  <c r="E21" i="2"/>
  <c r="D21" i="2"/>
  <c r="C21" i="2"/>
  <c r="B21" i="2"/>
  <c r="E20" i="2"/>
  <c r="D20" i="2"/>
  <c r="C20" i="2"/>
  <c r="B20" i="2"/>
  <c r="E19" i="2"/>
  <c r="D19" i="2"/>
  <c r="C19" i="2"/>
  <c r="E18" i="2"/>
  <c r="D18" i="2"/>
  <c r="C18" i="2"/>
  <c r="B18" i="2"/>
  <c r="A30" i="2"/>
  <c r="A29" i="2"/>
  <c r="A28" i="2"/>
  <c r="A27" i="2"/>
  <c r="A26" i="2"/>
  <c r="A25" i="2"/>
  <c r="A24" i="2"/>
  <c r="A23" i="2"/>
  <c r="A22" i="2"/>
  <c r="A21" i="2"/>
  <c r="A20" i="2"/>
  <c r="A19" i="2"/>
  <c r="A18" i="2"/>
  <c r="L30" i="2"/>
  <c r="L29" i="2"/>
  <c r="L28" i="2"/>
  <c r="L27" i="2"/>
  <c r="L26" i="2"/>
  <c r="L25" i="2"/>
  <c r="L24" i="2"/>
  <c r="L23" i="2"/>
  <c r="L22" i="2"/>
  <c r="L21" i="2"/>
  <c r="L20" i="2"/>
  <c r="L19" i="2"/>
  <c r="L18" i="2"/>
  <c r="M3" i="2"/>
  <c r="H17" i="2"/>
  <c r="H31" i="2" s="1"/>
  <c r="N31" i="2"/>
  <c r="E39" i="2" s="1"/>
  <c r="I17" i="2"/>
  <c r="I31" i="2" s="1"/>
  <c r="P37" i="2"/>
  <c r="C17" i="2"/>
  <c r="D17" i="2"/>
  <c r="E17" i="2"/>
  <c r="K19" i="2"/>
  <c r="K18" i="2"/>
  <c r="G32" i="2"/>
  <c r="P32" i="2"/>
  <c r="O32" i="2"/>
  <c r="N32" i="2"/>
  <c r="S42" i="2"/>
  <c r="K32" i="2"/>
  <c r="J31" i="2"/>
  <c r="G31" i="2"/>
  <c r="A39" i="2" s="1"/>
  <c r="K30" i="2"/>
  <c r="K29" i="2"/>
  <c r="K28" i="2"/>
  <c r="K27" i="2"/>
  <c r="K26" i="2"/>
  <c r="K25" i="2"/>
  <c r="K24" i="2"/>
  <c r="K23" i="2"/>
  <c r="K22" i="2"/>
  <c r="S24" i="2"/>
  <c r="K21" i="2"/>
  <c r="K20" i="2"/>
  <c r="P17" i="2"/>
  <c r="P31" i="2" s="1"/>
  <c r="I37" i="2" s="1"/>
  <c r="O17" i="2"/>
  <c r="O31" i="2" s="1"/>
  <c r="I35" i="2" s="1"/>
  <c r="L17" i="2"/>
  <c r="B17" i="2"/>
  <c r="A17" i="2"/>
  <c r="S20" i="2"/>
  <c r="T17" i="2"/>
  <c r="S23" i="2" s="1"/>
  <c r="K37" i="1"/>
  <c r="J37" i="1"/>
  <c r="B32" i="2" s="1"/>
  <c r="I37" i="1"/>
  <c r="H37" i="1"/>
  <c r="G37" i="1"/>
  <c r="K38" i="1" l="1"/>
  <c r="M32" i="2" s="1"/>
  <c r="F18" i="2"/>
  <c r="F19" i="2"/>
  <c r="S25" i="2"/>
  <c r="O33" i="2"/>
  <c r="G33" i="2"/>
  <c r="L32" i="2"/>
  <c r="P33" i="2"/>
  <c r="F32" i="2"/>
  <c r="F26" i="2"/>
  <c r="F24" i="2"/>
  <c r="C31" i="2"/>
  <c r="F17" i="2"/>
  <c r="F28" i="2"/>
  <c r="F21" i="2"/>
  <c r="E31" i="2"/>
  <c r="F25" i="2"/>
  <c r="F20" i="2"/>
  <c r="F23" i="2"/>
  <c r="F30" i="2"/>
  <c r="F22" i="2"/>
  <c r="F29" i="2"/>
  <c r="B31" i="2"/>
  <c r="L31" i="2"/>
  <c r="F27" i="2"/>
  <c r="N33" i="2"/>
  <c r="D31" i="2"/>
  <c r="K17" i="2"/>
  <c r="K31" i="2" s="1"/>
  <c r="P40" i="1" l="1"/>
  <c r="P35" i="2"/>
  <c r="B33" i="2"/>
  <c r="A35" i="2"/>
  <c r="K33" i="2"/>
  <c r="E35" i="2"/>
  <c r="L33" i="2"/>
  <c r="F31" i="2"/>
  <c r="M31" i="2"/>
  <c r="M33" i="2" l="1"/>
  <c r="E37" i="2"/>
  <c r="F33" i="2"/>
  <c r="A37" i="2"/>
  <c r="Q35" i="2"/>
  <c r="P36" i="2" l="1"/>
  <c r="P38" i="2" s="1"/>
</calcChain>
</file>

<file path=xl/sharedStrings.xml><?xml version="1.0" encoding="utf-8"?>
<sst xmlns="http://schemas.openxmlformats.org/spreadsheetml/2006/main" count="166" uniqueCount="152">
  <si>
    <t>Traveler Name:</t>
  </si>
  <si>
    <t>Destination traveled to (City/State):</t>
  </si>
  <si>
    <t>Exceptions to Travel Policy or additional information to assist accounting staff.</t>
  </si>
  <si>
    <t>Helpful information to explain any exceptions or special circumstances during travel.</t>
  </si>
  <si>
    <t>Starting Address of Trip:</t>
  </si>
  <si>
    <t>Details stating the event name and/or business purpose of your trip:</t>
  </si>
  <si>
    <t>DAILY EXPENSES  - NO RECEIPTS REQUIRED</t>
  </si>
  <si>
    <t>Meals paid by Traveler</t>
  </si>
  <si>
    <t>GSA Rate Link</t>
  </si>
  <si>
    <t>DATE</t>
  </si>
  <si>
    <t xml:space="preserve">LIST DESTINATION(S) TRAVELED FROM AND TO </t>
  </si>
  <si>
    <t>Breakfast (GSA)</t>
  </si>
  <si>
    <t>Lunch (GSA)</t>
  </si>
  <si>
    <t>Dinner (GSA)</t>
  </si>
  <si>
    <t>Incidental $5</t>
  </si>
  <si>
    <t>Personal vehicle # of miles driven</t>
  </si>
  <si>
    <t>Lodging</t>
  </si>
  <si>
    <t>Airfare/Baggage fee</t>
  </si>
  <si>
    <t>Rental Car</t>
  </si>
  <si>
    <t>Rental Car Fuel</t>
  </si>
  <si>
    <t>Ground</t>
  </si>
  <si>
    <t>Parking</t>
  </si>
  <si>
    <t>Registration</t>
  </si>
  <si>
    <t>Totals:</t>
  </si>
  <si>
    <t>Mileage Reimbursement:</t>
  </si>
  <si>
    <t>Reimbursement Total:</t>
  </si>
  <si>
    <r>
      <rPr>
        <sz val="11"/>
        <color rgb="FF002060"/>
        <rFont val="Arial"/>
        <family val="2"/>
      </rPr>
      <t>The s-signature certifies that this travel claim is accurate and true in conformance with the AOC Business Travel Policy and you are not being reimbursed or comped by any other entity for claimed expenses</t>
    </r>
    <r>
      <rPr>
        <b/>
        <sz val="11"/>
        <color rgb="FF0070C0"/>
        <rFont val="Arial"/>
        <family val="2"/>
      </rPr>
      <t>.</t>
    </r>
    <r>
      <rPr>
        <sz val="11"/>
        <color theme="1"/>
        <rFont val="Arial"/>
        <family val="2"/>
      </rPr>
      <t xml:space="preserve"> </t>
    </r>
    <r>
      <rPr>
        <b/>
        <sz val="11"/>
        <color rgb="FFFF0000"/>
        <rFont val="Arial"/>
        <family val="2"/>
      </rPr>
      <t>Email signed travel claim and receipts to: AOCAccounting@nvcourts.nv.gov</t>
    </r>
  </si>
  <si>
    <t>S-Signature:</t>
  </si>
  <si>
    <t>/s/</t>
  </si>
  <si>
    <t>Date:</t>
  </si>
  <si>
    <t>"Yes" if notification for less than $30 adjustment</t>
  </si>
  <si>
    <t>Manager S-Signature (if applicable)        /s/</t>
  </si>
  <si>
    <t>Travel Claim Verification/Adj Form</t>
  </si>
  <si>
    <t>NOTIFY TRAVELER</t>
  </si>
  <si>
    <t>APPROVED BY:</t>
  </si>
  <si>
    <t>TRAVELER NAME:</t>
  </si>
  <si>
    <t>PO#</t>
  </si>
  <si>
    <t>DESTINATION:</t>
  </si>
  <si>
    <t>Trip Purpose:</t>
  </si>
  <si>
    <t>Special Explanation:</t>
  </si>
  <si>
    <t>ACCOUNTING VERIFICATION OF ALLOWALBE EXPENSES</t>
  </si>
  <si>
    <t>LODGING VERIFICATION FOR GSA/AVG</t>
  </si>
  <si>
    <t>Dates</t>
  </si>
  <si>
    <t>Incidental</t>
  </si>
  <si>
    <t>B</t>
  </si>
  <si>
    <t>L</t>
  </si>
  <si>
    <t>D</t>
  </si>
  <si>
    <t>Total Meals</t>
  </si>
  <si>
    <t>Total Ground</t>
  </si>
  <si>
    <t># of Miles</t>
  </si>
  <si>
    <t>Mileage Calc</t>
  </si>
  <si>
    <t>Airfare</t>
  </si>
  <si>
    <t>Daily Room Rate:</t>
  </si>
  <si>
    <t>Daily Tax Rate:</t>
  </si>
  <si>
    <t>Tax rate</t>
  </si>
  <si>
    <t>Daily Fee(s):</t>
  </si>
  <si>
    <t>Daily Total:</t>
  </si>
  <si>
    <t>GSA/Group Rate:</t>
  </si>
  <si>
    <t>Tax Allowed</t>
  </si>
  <si>
    <t>calculated based on tax rate above</t>
  </si>
  <si>
    <t>Daily Fee(s)</t>
  </si>
  <si>
    <t>Allowable Daily Amt:</t>
  </si>
  <si>
    <t>LIST NIGHTLY RATE(S) - AVG WILL CALCULATE:</t>
  </si>
  <si>
    <t xml:space="preserve">Total </t>
  </si>
  <si>
    <t>Original</t>
  </si>
  <si>
    <t>Adj Amt</t>
  </si>
  <si>
    <t xml:space="preserve">2025 MEAL GSA RATES: STANDARD (16,19,28); WASHOE COUNTY (20,22,33); LV (22,23,36) </t>
  </si>
  <si>
    <t>Incidental (GL 6001)</t>
  </si>
  <si>
    <t>Ground (GL 6X30)</t>
  </si>
  <si>
    <t>Airfare (GL 6X50)</t>
  </si>
  <si>
    <t>Original Claim</t>
  </si>
  <si>
    <t>Adjustment</t>
  </si>
  <si>
    <t>Meals (GL 6X00)</t>
  </si>
  <si>
    <t>Mileage (GL 6X40)</t>
  </si>
  <si>
    <t>Registration (GL 7306)</t>
  </si>
  <si>
    <t>Travel Adv (6005)</t>
  </si>
  <si>
    <t>Reimbursed Amount</t>
  </si>
  <si>
    <t>Lodging (GL 6X05)</t>
  </si>
  <si>
    <t>Parking (GL 6X41)</t>
  </si>
  <si>
    <t>MISC (GL varies)</t>
  </si>
  <si>
    <t>Your travel claim has been adjusted based upon the travel policy for the following reason(s):</t>
  </si>
  <si>
    <t>GSA/Group Rate</t>
  </si>
  <si>
    <t>Max Reimb</t>
  </si>
  <si>
    <t>Avg Nightly rate</t>
  </si>
  <si>
    <t>LESS THAN GSA - PAY AS CHARGED</t>
  </si>
  <si>
    <t xml:space="preserve">GREATER THAN GSA: </t>
  </si>
  <si>
    <t>NIGHTS GREATER THAN GSA ARE REDUCED DOWN TO GSA</t>
  </si>
  <si>
    <t>NIGHTS LESS THAN GSA INCREASE TO GSA AND LEAVE AT GSA AS LONG AS THE TOTAL REIMB DOES NOT EXCEED WHAT WAS PAID. IF THE INCREASE TO THESE NIGHTS EXCEEDS TOTAL PAID, REDUCE BACK DOWN TO ACTUAL COST.</t>
  </si>
  <si>
    <t>ADJ LIST</t>
  </si>
  <si>
    <t>MEALS LIST</t>
  </si>
  <si>
    <t>LODGING LIST</t>
  </si>
  <si>
    <t>INCIDENTAL LIST</t>
  </si>
  <si>
    <t>MILEAGE LIST</t>
  </si>
  <si>
    <t>RENTAL CAR LIST</t>
  </si>
  <si>
    <t>FUEL LIST</t>
  </si>
  <si>
    <t>GROUND LIST</t>
  </si>
  <si>
    <t>PARKING LIST</t>
  </si>
  <si>
    <t>AIRFARE LIST</t>
  </si>
  <si>
    <t>REGISTRATION LIST</t>
  </si>
  <si>
    <t>OTHER LIST</t>
  </si>
  <si>
    <t>Meals</t>
  </si>
  <si>
    <t>Limited to the maximum GSA amount allowed for the destination. Travel Policy Section 190</t>
  </si>
  <si>
    <t>Limited to the maximum GSA amount allowed for the destination plus taxes and fees. Travel Policy Section 140</t>
  </si>
  <si>
    <t>Limited to $5.00 per day</t>
  </si>
  <si>
    <t>Based on verification of mileage, the miles were adjusted</t>
  </si>
  <si>
    <t>Sales tax for In State rentals cannot be claimed. Travel Policy Section 160.1.</t>
  </si>
  <si>
    <t>Items other than fuel were claimed</t>
  </si>
  <si>
    <t>Tip reduced to $5.00 maximum allowable amount. Travel Policy Section 160.2</t>
  </si>
  <si>
    <t>Airport parking is capped at $18 per day. Travel Policy Section 180.1</t>
  </si>
  <si>
    <t>Early bird check in cannot be claimed</t>
  </si>
  <si>
    <t>Reduced to match registration only, additional costs not allowable</t>
  </si>
  <si>
    <t>Reduced to maximum reimbursable amount as approved</t>
  </si>
  <si>
    <t>Meals provided at the event cannot be claimed without a memo of explanation. Travel Policy Section 190</t>
  </si>
  <si>
    <t>Limited to the group rate plus taxes and fees. Travel Policy Section 140</t>
  </si>
  <si>
    <t>Fuel cannot be claimed without a memo of explanation. Travel Policy Section 160.1</t>
  </si>
  <si>
    <t>Receipt was not provided</t>
  </si>
  <si>
    <t>Wait time reduced to $3.00 maximum allowable amount. Travel Policy Section 160.2</t>
  </si>
  <si>
    <t>Personal day(s) cost deducted from total. Travel Policy Section 120.4</t>
  </si>
  <si>
    <t>Business Select is not allowed, reduced to "Anytime" estimated fare. Travel Policy Section 150</t>
  </si>
  <si>
    <t>Non-reimbursable cost included, see Business Travel policy</t>
  </si>
  <si>
    <t>Home Share/Room rental fess cannot exceed $50.00 per day. Travel Policy Section 140</t>
  </si>
  <si>
    <t>Insurance cannot be claimed. Travel Policy Section 160.1</t>
  </si>
  <si>
    <t>Additional fees or services cannot be claimed. Travel Policy Section 160.2</t>
  </si>
  <si>
    <t>Receipt was not provided. Travel Policy Section 180.1</t>
  </si>
  <si>
    <t xml:space="preserve">Previously paid by Supreme Court credit card. </t>
  </si>
  <si>
    <t>Exception to policy not approved</t>
  </si>
  <si>
    <t>Mileage</t>
  </si>
  <si>
    <t>Increased to allowed amount based on receipt provided (nightly room cost plus applicable taxes and fees)</t>
  </si>
  <si>
    <t>Personal convenience time cannot be claimed. Travel Policy Section 120</t>
  </si>
  <si>
    <t>A credit applied to the payment was not included, decreased to actual payment amount. Travel Policy Section 160.2</t>
  </si>
  <si>
    <t>Service fees cannot be claimed</t>
  </si>
  <si>
    <t>Travel advance provided prior to trip</t>
  </si>
  <si>
    <t>Rental_Car</t>
  </si>
  <si>
    <t>Receipt was not provided. Travel Policy Section 140</t>
  </si>
  <si>
    <t>Written pre-approval was not provided nor was a justification made for the upgrade vehicle cost. Daily cost reduced to $50 per day. Travel Policy Section 160.1</t>
  </si>
  <si>
    <t>Receipt was not provided. Travel Policy Section 160.2</t>
  </si>
  <si>
    <t>Travel agent fees cannot be claimed</t>
  </si>
  <si>
    <t>Fuel</t>
  </si>
  <si>
    <t>Additional or "extra" charges cannot be claimed. Travel Policy Section 160.1</t>
  </si>
  <si>
    <t>Premium services cannot be claimed</t>
  </si>
  <si>
    <t>Out of State sales tax may be claimed, increased reimbursement. Travel Policy Section 160.1</t>
  </si>
  <si>
    <t>Additional baggage fee not allowed. Travel Policy Section 150.1</t>
  </si>
  <si>
    <t>Receipt was not provided. Travel Policy Section 160.1</t>
  </si>
  <si>
    <t>Receipt was not provided. Travel Policy Section 150.1</t>
  </si>
  <si>
    <t>Other</t>
  </si>
  <si>
    <t>Traveler Title:</t>
  </si>
  <si>
    <t>TRAVELER TITLE:</t>
  </si>
  <si>
    <t>NEVADA SUPREME COURT - TRAVEL CLAIM FORM</t>
  </si>
  <si>
    <t>NO</t>
  </si>
  <si>
    <t>Traveler should not claim mileage until they have traveled further than they would from their home to primary workstation, or primary workstation to home.</t>
  </si>
  <si>
    <r>
      <t xml:space="preserve">ITEMIZED RECEIPTS REQUIRED             </t>
    </r>
    <r>
      <rPr>
        <sz val="10"/>
        <color theme="1"/>
        <rFont val="Arial"/>
        <family val="2"/>
      </rPr>
      <t>(total for all receipts submitted per expense claimed)</t>
    </r>
  </si>
  <si>
    <t>FORM UPDATED 12/8/2025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</si>
</sst>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dd/yy;@"/>
    <numFmt numFmtId="165" formatCode="_(* #,##0.0000_);_(* \(#,##0.0000\);_(* &quot;-&quot;??_);_(@_)"/>
  </numFmts>
  <fonts count="29" x14ac:knownFonts="1">
    <font>
      <sz val="11"/>
      <color theme="1"/>
      <name val="Aptos Narrow"/>
      <family val="2"/>
      <scheme val="minor"/>
    </font>
    <font>
      <sz val="11"/>
      <color theme="1"/>
      <name val="Aptos Narrow"/>
      <family val="2"/>
      <scheme val="minor"/>
    </font>
    <font>
      <sz val="11"/>
      <color theme="1"/>
      <name val="Arial"/>
      <family val="2"/>
    </font>
    <font>
      <b/>
      <sz val="11"/>
      <color theme="1"/>
      <name val="Arial"/>
      <family val="2"/>
    </font>
    <font>
      <sz val="9"/>
      <color theme="1"/>
      <name val="Arial"/>
      <family val="2"/>
    </font>
    <font>
      <sz val="10"/>
      <color theme="1"/>
      <name val="Arial"/>
      <family val="2"/>
    </font>
    <font>
      <b/>
      <sz val="11"/>
      <color rgb="FF2E74B5"/>
      <name val="Aptos"/>
      <family val="2"/>
    </font>
    <font>
      <sz val="11"/>
      <color theme="1"/>
      <name val="Aptos"/>
      <family val="2"/>
    </font>
    <font>
      <b/>
      <sz val="11"/>
      <color rgb="FFFFFF00"/>
      <name val="Aptos"/>
      <family val="2"/>
    </font>
    <font>
      <b/>
      <sz val="11"/>
      <name val="Aptos"/>
      <family val="2"/>
    </font>
    <font>
      <b/>
      <sz val="11"/>
      <color theme="1"/>
      <name val="Aptos"/>
      <family val="2"/>
    </font>
    <font>
      <sz val="10"/>
      <name val="Aptos"/>
      <family val="2"/>
    </font>
    <font>
      <sz val="11"/>
      <color rgb="FF2E74B5"/>
      <name val="Aptos"/>
      <family val="2"/>
    </font>
    <font>
      <sz val="10"/>
      <color theme="1"/>
      <name val="Aptos"/>
      <family val="2"/>
    </font>
    <font>
      <sz val="11"/>
      <name val="Aptos"/>
      <family val="2"/>
    </font>
    <font>
      <sz val="11"/>
      <color rgb="FFFFFF00"/>
      <name val="Aptos"/>
      <family val="2"/>
    </font>
    <font>
      <sz val="9"/>
      <color theme="1"/>
      <name val="Aptos"/>
      <family val="2"/>
    </font>
    <font>
      <u/>
      <sz val="11"/>
      <color theme="10"/>
      <name val="Aptos Narrow"/>
      <family val="2"/>
      <scheme val="minor"/>
    </font>
    <font>
      <b/>
      <sz val="11"/>
      <color rgb="FFFF0000"/>
      <name val="Arial"/>
      <family val="2"/>
    </font>
    <font>
      <u val="singleAccounting"/>
      <sz val="10"/>
      <color theme="1"/>
      <name val="Aptos"/>
      <family val="2"/>
    </font>
    <font>
      <sz val="11"/>
      <color rgb="FFFF0000"/>
      <name val="Arial"/>
      <family val="2"/>
    </font>
    <font>
      <b/>
      <u/>
      <sz val="11"/>
      <color theme="8" tint="-0.249977111117893"/>
      <name val="Aptos Narrow"/>
      <family val="2"/>
      <scheme val="minor"/>
    </font>
    <font>
      <sz val="11"/>
      <color theme="8" tint="-0.249977111117893"/>
      <name val="Arial"/>
      <family val="2"/>
    </font>
    <font>
      <b/>
      <u/>
      <sz val="12"/>
      <color theme="8" tint="-0.249977111117893"/>
      <name val="Aptos Narrow"/>
      <family val="2"/>
      <scheme val="minor"/>
    </font>
    <font>
      <b/>
      <sz val="12"/>
      <color theme="1"/>
      <name val="Arial"/>
      <family val="2"/>
    </font>
    <font>
      <sz val="11"/>
      <color rgb="FFFF0000"/>
      <name val="Aptos"/>
      <family val="2"/>
    </font>
    <font>
      <b/>
      <sz val="11"/>
      <color rgb="FF0070C0"/>
      <name val="Arial"/>
      <family val="2"/>
    </font>
    <font>
      <sz val="11"/>
      <color rgb="FF002060"/>
      <name val="Arial"/>
      <family val="2"/>
    </font>
    <font>
      <sz val="10"/>
      <color theme="1"/>
      <name val="Aptos Narrow"/>
      <family val="2"/>
      <scheme val="minor"/>
    </font>
  </fonts>
  <fills count="1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0066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mediumGray"/>
    </fill>
    <fill>
      <patternFill patternType="solid">
        <fgColor theme="5" tint="0.3999450666829432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theme="0"/>
        <bgColor indexed="64"/>
      </patternFill>
    </fill>
    <fill>
      <patternFill patternType="mediumGray">
        <bgColor theme="9" tint="0.79998168889431442"/>
      </patternFill>
    </fill>
    <fill>
      <patternFill patternType="solid">
        <fgColor rgb="FFCC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cellStyleXfs>
  <cellXfs count="284">
    <xf numFmtId="0" fontId="0" fillId="0" borderId="0" xfId="0"/>
    <xf numFmtId="0" fontId="9" fillId="2" borderId="7" xfId="0" applyFont="1" applyFill="1" applyBorder="1" applyAlignment="1" applyProtection="1">
      <alignment horizontal="center"/>
      <protection locked="0"/>
    </xf>
    <xf numFmtId="43" fontId="11" fillId="5" borderId="9" xfId="1" applyFont="1" applyFill="1" applyBorder="1" applyProtection="1"/>
    <xf numFmtId="43" fontId="13" fillId="0" borderId="0" xfId="1" applyFont="1" applyBorder="1" applyProtection="1"/>
    <xf numFmtId="49" fontId="7" fillId="5" borderId="7" xfId="0" applyNumberFormat="1" applyFont="1" applyFill="1" applyBorder="1" applyProtection="1">
      <protection locked="0"/>
    </xf>
    <xf numFmtId="43" fontId="13" fillId="7" borderId="1" xfId="1" applyFont="1" applyFill="1" applyBorder="1" applyProtection="1"/>
    <xf numFmtId="165" fontId="9" fillId="9" borderId="24" xfId="1" applyNumberFormat="1" applyFont="1" applyFill="1" applyBorder="1" applyAlignment="1" applyProtection="1">
      <alignment vertical="center"/>
    </xf>
    <xf numFmtId="40" fontId="14" fillId="7" borderId="25" xfId="1" applyNumberFormat="1" applyFont="1" applyFill="1" applyBorder="1" applyAlignment="1" applyProtection="1">
      <alignment horizontal="right" vertical="center"/>
    </xf>
    <xf numFmtId="40" fontId="14" fillId="0" borderId="0" xfId="1" applyNumberFormat="1" applyFont="1" applyFill="1" applyBorder="1" applyAlignment="1" applyProtection="1">
      <alignment horizontal="right" vertical="center"/>
    </xf>
    <xf numFmtId="40" fontId="14" fillId="7" borderId="27" xfId="1" applyNumberFormat="1" applyFont="1" applyFill="1" applyBorder="1" applyAlignment="1" applyProtection="1">
      <alignment horizontal="right" vertical="center"/>
    </xf>
    <xf numFmtId="43" fontId="13" fillId="5" borderId="4" xfId="1" applyFont="1" applyFill="1" applyBorder="1" applyProtection="1"/>
    <xf numFmtId="40" fontId="14" fillId="6" borderId="32" xfId="1" applyNumberFormat="1" applyFont="1" applyFill="1" applyBorder="1" applyAlignment="1" applyProtection="1">
      <alignment horizontal="right" vertical="center"/>
    </xf>
    <xf numFmtId="40" fontId="14" fillId="6" borderId="33" xfId="1" applyNumberFormat="1" applyFont="1" applyFill="1" applyBorder="1" applyAlignment="1" applyProtection="1">
      <alignment horizontal="right" vertical="center"/>
    </xf>
    <xf numFmtId="40" fontId="14" fillId="6" borderId="11" xfId="1" applyNumberFormat="1" applyFont="1" applyFill="1" applyBorder="1" applyAlignment="1" applyProtection="1">
      <alignment horizontal="right" vertical="center"/>
    </xf>
    <xf numFmtId="40" fontId="14" fillId="7" borderId="32" xfId="1" applyNumberFormat="1" applyFont="1" applyFill="1" applyBorder="1" applyAlignment="1" applyProtection="1">
      <alignment horizontal="right" vertical="center"/>
    </xf>
    <xf numFmtId="40" fontId="14" fillId="6" borderId="34" xfId="1" applyNumberFormat="1" applyFont="1" applyFill="1" applyBorder="1" applyAlignment="1" applyProtection="1">
      <alignment horizontal="right" vertical="center"/>
    </xf>
    <xf numFmtId="40" fontId="14" fillId="7" borderId="34" xfId="1" applyNumberFormat="1" applyFont="1" applyFill="1" applyBorder="1" applyAlignment="1" applyProtection="1">
      <alignment horizontal="right" vertical="center"/>
    </xf>
    <xf numFmtId="39" fontId="15" fillId="0" borderId="0" xfId="1" applyNumberFormat="1" applyFont="1" applyFill="1" applyBorder="1" applyAlignment="1" applyProtection="1">
      <alignment horizontal="right" vertical="center"/>
    </xf>
    <xf numFmtId="43" fontId="16" fillId="7" borderId="9" xfId="1" applyFont="1" applyFill="1" applyBorder="1" applyProtection="1"/>
    <xf numFmtId="43" fontId="16" fillId="7" borderId="0" xfId="1" applyFont="1" applyFill="1" applyBorder="1" applyProtection="1"/>
    <xf numFmtId="39" fontId="15" fillId="0" borderId="0" xfId="1" applyNumberFormat="1" applyFont="1" applyFill="1" applyBorder="1" applyAlignment="1" applyProtection="1">
      <alignment vertical="center"/>
    </xf>
    <xf numFmtId="43" fontId="7" fillId="0" borderId="0" xfId="1" applyFont="1" applyProtection="1"/>
    <xf numFmtId="0" fontId="7" fillId="5" borderId="7" xfId="0" applyFont="1" applyFill="1" applyBorder="1" applyAlignment="1" applyProtection="1">
      <alignment horizontal="left"/>
      <protection locked="0"/>
    </xf>
    <xf numFmtId="40" fontId="14" fillId="6" borderId="25" xfId="1" applyNumberFormat="1" applyFont="1" applyFill="1" applyBorder="1" applyAlignment="1" applyProtection="1">
      <alignment horizontal="right" vertical="center"/>
      <protection locked="0"/>
    </xf>
    <xf numFmtId="40" fontId="14" fillId="6" borderId="26" xfId="1" applyNumberFormat="1" applyFont="1" applyFill="1" applyBorder="1" applyAlignment="1" applyProtection="1">
      <alignment horizontal="right" vertical="center"/>
      <protection locked="0"/>
    </xf>
    <xf numFmtId="40" fontId="14" fillId="6" borderId="27" xfId="1" applyNumberFormat="1" applyFont="1" applyFill="1" applyBorder="1" applyAlignment="1" applyProtection="1">
      <alignment horizontal="right" vertical="center"/>
      <protection locked="0"/>
    </xf>
    <xf numFmtId="40" fontId="14" fillId="6" borderId="3" xfId="1" applyNumberFormat="1" applyFont="1" applyFill="1" applyBorder="1" applyAlignment="1" applyProtection="1">
      <alignment horizontal="right" vertical="center"/>
      <protection locked="0"/>
    </xf>
    <xf numFmtId="40" fontId="14" fillId="6" borderId="25" xfId="0" applyNumberFormat="1" applyFont="1" applyFill="1" applyBorder="1" applyAlignment="1" applyProtection="1">
      <alignment horizontal="right" vertical="center"/>
      <protection locked="0"/>
    </xf>
    <xf numFmtId="40" fontId="14" fillId="6" borderId="27" xfId="0" applyNumberFormat="1" applyFont="1" applyFill="1" applyBorder="1" applyAlignment="1" applyProtection="1">
      <alignment horizontal="right" vertical="center"/>
      <protection locked="0"/>
    </xf>
    <xf numFmtId="43" fontId="13" fillId="5" borderId="1" xfId="1" applyFont="1" applyFill="1" applyBorder="1" applyProtection="1">
      <protection locked="0"/>
    </xf>
    <xf numFmtId="43" fontId="13" fillId="5" borderId="29" xfId="1" applyFont="1" applyFill="1" applyBorder="1" applyProtection="1">
      <protection locked="0"/>
    </xf>
    <xf numFmtId="40" fontId="14" fillId="6" borderId="43" xfId="1" applyNumberFormat="1" applyFont="1" applyFill="1" applyBorder="1" applyAlignment="1" applyProtection="1">
      <alignment horizontal="right" vertical="center"/>
      <protection locked="0"/>
    </xf>
    <xf numFmtId="40" fontId="14" fillId="6" borderId="40" xfId="1" applyNumberFormat="1" applyFont="1" applyFill="1" applyBorder="1" applyAlignment="1" applyProtection="1">
      <alignment horizontal="right" vertical="center"/>
      <protection locked="0"/>
    </xf>
    <xf numFmtId="40" fontId="14" fillId="7" borderId="43" xfId="1" applyNumberFormat="1" applyFont="1" applyFill="1" applyBorder="1" applyAlignment="1" applyProtection="1">
      <alignment horizontal="right" vertical="center"/>
    </xf>
    <xf numFmtId="40" fontId="14" fillId="6" borderId="43" xfId="0" applyNumberFormat="1" applyFont="1" applyFill="1" applyBorder="1" applyAlignment="1" applyProtection="1">
      <alignment horizontal="right" vertical="center"/>
      <protection locked="0"/>
    </xf>
    <xf numFmtId="40" fontId="14" fillId="5" borderId="25" xfId="1" applyNumberFormat="1" applyFont="1" applyFill="1" applyBorder="1" applyAlignment="1" applyProtection="1">
      <alignment horizontal="right" vertical="center"/>
      <protection locked="0"/>
    </xf>
    <xf numFmtId="40" fontId="14" fillId="5" borderId="43" xfId="1" applyNumberFormat="1" applyFont="1" applyFill="1" applyBorder="1" applyAlignment="1" applyProtection="1">
      <alignment horizontal="right" vertical="center"/>
      <protection locked="0"/>
    </xf>
    <xf numFmtId="40" fontId="14" fillId="5" borderId="27" xfId="1" applyNumberFormat="1" applyFont="1" applyFill="1" applyBorder="1" applyAlignment="1" applyProtection="1">
      <alignment horizontal="right" vertical="center"/>
      <protection locked="0"/>
    </xf>
    <xf numFmtId="40" fontId="14" fillId="6" borderId="44" xfId="1" applyNumberFormat="1" applyFont="1" applyFill="1" applyBorder="1" applyAlignment="1" applyProtection="1">
      <alignment horizontal="right" vertical="center"/>
      <protection locked="0"/>
    </xf>
    <xf numFmtId="40" fontId="14" fillId="6" borderId="42" xfId="1" applyNumberFormat="1" applyFont="1" applyFill="1" applyBorder="1" applyAlignment="1" applyProtection="1">
      <alignment horizontal="right" vertical="center"/>
      <protection locked="0"/>
    </xf>
    <xf numFmtId="40" fontId="14" fillId="7" borderId="44" xfId="1" applyNumberFormat="1" applyFont="1" applyFill="1" applyBorder="1" applyAlignment="1" applyProtection="1">
      <alignment horizontal="right" vertical="center"/>
    </xf>
    <xf numFmtId="40" fontId="14" fillId="5" borderId="44" xfId="1" applyNumberFormat="1" applyFont="1" applyFill="1" applyBorder="1" applyAlignment="1" applyProtection="1">
      <alignment horizontal="right" vertical="center"/>
      <protection locked="0"/>
    </xf>
    <xf numFmtId="40" fontId="14" fillId="6" borderId="44" xfId="0" applyNumberFormat="1" applyFont="1" applyFill="1" applyBorder="1" applyAlignment="1" applyProtection="1">
      <alignment horizontal="right" vertical="center"/>
      <protection locked="0"/>
    </xf>
    <xf numFmtId="0" fontId="2" fillId="11" borderId="0" xfId="0" applyFont="1" applyFill="1" applyProtection="1">
      <protection locked="0"/>
    </xf>
    <xf numFmtId="43" fontId="2" fillId="11" borderId="29" xfId="1" applyFont="1" applyFill="1" applyBorder="1" applyProtection="1">
      <protection locked="0"/>
    </xf>
    <xf numFmtId="164" fontId="2" fillId="11" borderId="29" xfId="0" applyNumberFormat="1" applyFont="1" applyFill="1" applyBorder="1" applyAlignment="1" applyProtection="1">
      <alignment horizontal="center" vertical="center"/>
      <protection locked="0"/>
    </xf>
    <xf numFmtId="0" fontId="2" fillId="11" borderId="0" xfId="0" quotePrefix="1" applyFont="1" applyFill="1" applyProtection="1">
      <protection locked="0"/>
    </xf>
    <xf numFmtId="0" fontId="13" fillId="0" borderId="31" xfId="0" applyFont="1" applyBorder="1" applyProtection="1">
      <protection locked="0"/>
    </xf>
    <xf numFmtId="44" fontId="19" fillId="0" borderId="40" xfId="2" applyFont="1" applyFill="1" applyBorder="1" applyAlignment="1" applyProtection="1">
      <alignment horizontal="center"/>
      <protection locked="0"/>
    </xf>
    <xf numFmtId="44" fontId="19" fillId="0" borderId="0" xfId="2" applyFont="1" applyFill="1" applyBorder="1" applyAlignment="1" applyProtection="1">
      <alignment horizontal="center"/>
      <protection locked="0"/>
    </xf>
    <xf numFmtId="44" fontId="19" fillId="0" borderId="41" xfId="2" applyFont="1" applyBorder="1" applyProtection="1">
      <protection locked="0"/>
    </xf>
    <xf numFmtId="0" fontId="13" fillId="0" borderId="37" xfId="0" applyFont="1" applyBorder="1" applyProtection="1">
      <protection locked="0"/>
    </xf>
    <xf numFmtId="44" fontId="19" fillId="0" borderId="7" xfId="2" applyFont="1" applyFill="1" applyBorder="1" applyAlignment="1" applyProtection="1">
      <alignment horizontal="center"/>
      <protection locked="0"/>
    </xf>
    <xf numFmtId="44" fontId="19" fillId="0" borderId="36" xfId="2" applyFont="1" applyBorder="1" applyProtection="1">
      <protection locked="0"/>
    </xf>
    <xf numFmtId="0" fontId="2" fillId="11" borderId="0" xfId="0" applyFont="1" applyFill="1" applyAlignment="1" applyProtection="1">
      <alignment horizontal="left"/>
      <protection locked="0"/>
    </xf>
    <xf numFmtId="0" fontId="7" fillId="0" borderId="0" xfId="0" applyFont="1" applyProtection="1">
      <protection locked="0"/>
    </xf>
    <xf numFmtId="0" fontId="6" fillId="0" borderId="0" xfId="0" applyFont="1" applyAlignment="1">
      <alignment vertical="center"/>
    </xf>
    <xf numFmtId="0" fontId="7" fillId="0" borderId="0" xfId="0" applyFont="1"/>
    <xf numFmtId="0" fontId="8" fillId="4" borderId="0" xfId="0" applyFont="1" applyFill="1"/>
    <xf numFmtId="0" fontId="10" fillId="3" borderId="0" xfId="0" applyFont="1" applyFill="1" applyAlignment="1">
      <alignment horizontal="center"/>
    </xf>
    <xf numFmtId="0" fontId="10" fillId="0" borderId="0" xfId="0" applyFont="1"/>
    <xf numFmtId="0" fontId="12" fillId="0" borderId="0" xfId="0" applyFont="1" applyAlignment="1">
      <alignment vertical="center"/>
    </xf>
    <xf numFmtId="49" fontId="7" fillId="5" borderId="7" xfId="0" applyNumberFormat="1" applyFont="1" applyFill="1" applyBorder="1"/>
    <xf numFmtId="0" fontId="7" fillId="5" borderId="7" xfId="0" applyFont="1" applyFill="1" applyBorder="1"/>
    <xf numFmtId="0" fontId="7" fillId="0" borderId="0" xfId="0" applyFont="1" applyAlignment="1">
      <alignment horizontal="left"/>
    </xf>
    <xf numFmtId="49" fontId="7" fillId="0" borderId="0" xfId="0" applyNumberFormat="1" applyFont="1"/>
    <xf numFmtId="0" fontId="7" fillId="0" borderId="0" xfId="0" applyFont="1" applyAlignment="1">
      <alignment wrapText="1"/>
    </xf>
    <xf numFmtId="0" fontId="7" fillId="0" borderId="0" xfId="0" applyFont="1" applyAlignment="1">
      <alignment horizontal="center"/>
    </xf>
    <xf numFmtId="0" fontId="11" fillId="5" borderId="8" xfId="0" applyFont="1" applyFill="1" applyBorder="1"/>
    <xf numFmtId="0" fontId="11" fillId="5" borderId="9" xfId="0" applyFont="1" applyFill="1" applyBorder="1"/>
    <xf numFmtId="0" fontId="11" fillId="5" borderId="10" xfId="0" applyFont="1" applyFill="1" applyBorder="1"/>
    <xf numFmtId="0" fontId="9" fillId="6" borderId="16"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13" fillId="0" borderId="11" xfId="0" applyFont="1" applyBorder="1"/>
    <xf numFmtId="0" fontId="13" fillId="0" borderId="0" xfId="0" applyFont="1"/>
    <xf numFmtId="0" fontId="13" fillId="0" borderId="12" xfId="0" applyFont="1" applyBorder="1"/>
    <xf numFmtId="0" fontId="9" fillId="8" borderId="20" xfId="0" applyFont="1" applyFill="1" applyBorder="1" applyAlignment="1">
      <alignment vertical="center"/>
    </xf>
    <xf numFmtId="0" fontId="9" fillId="8" borderId="21"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13" borderId="21" xfId="0" applyFont="1" applyFill="1" applyBorder="1" applyAlignment="1">
      <alignment horizontal="center" vertical="center" wrapText="1"/>
    </xf>
    <xf numFmtId="0" fontId="9" fillId="8" borderId="23" xfId="0" applyFont="1" applyFill="1" applyBorder="1" applyAlignment="1">
      <alignment horizontal="center" vertical="center" wrapText="1"/>
    </xf>
    <xf numFmtId="164" fontId="14" fillId="6" borderId="25" xfId="0" applyNumberFormat="1" applyFont="1" applyFill="1" applyBorder="1" applyAlignment="1">
      <alignment horizontal="center" vertical="center"/>
    </xf>
    <xf numFmtId="40" fontId="14" fillId="6" borderId="25" xfId="1" applyNumberFormat="1" applyFont="1" applyFill="1" applyBorder="1" applyAlignment="1" applyProtection="1">
      <alignment horizontal="right" vertical="center"/>
    </xf>
    <xf numFmtId="40" fontId="14" fillId="6" borderId="26" xfId="0" applyNumberFormat="1" applyFont="1" applyFill="1" applyBorder="1" applyAlignment="1">
      <alignment horizontal="right" vertical="center"/>
    </xf>
    <xf numFmtId="165" fontId="13" fillId="0" borderId="3" xfId="0" applyNumberFormat="1" applyFont="1" applyBorder="1"/>
    <xf numFmtId="0" fontId="13" fillId="0" borderId="3" xfId="0" applyFont="1" applyBorder="1"/>
    <xf numFmtId="164" fontId="14" fillId="6" borderId="43" xfId="0" applyNumberFormat="1" applyFont="1" applyFill="1" applyBorder="1" applyAlignment="1">
      <alignment horizontal="center" vertical="center"/>
    </xf>
    <xf numFmtId="40" fontId="14" fillId="6" borderId="40" xfId="0" applyNumberFormat="1" applyFont="1" applyFill="1" applyBorder="1" applyAlignment="1">
      <alignment horizontal="right" vertical="center"/>
    </xf>
    <xf numFmtId="164" fontId="14" fillId="6" borderId="27" xfId="0" applyNumberFormat="1" applyFont="1" applyFill="1" applyBorder="1" applyAlignment="1">
      <alignment horizontal="center" vertical="center"/>
    </xf>
    <xf numFmtId="40" fontId="14" fillId="6" borderId="3" xfId="0" applyNumberFormat="1" applyFont="1" applyFill="1" applyBorder="1" applyAlignment="1">
      <alignment horizontal="right" vertical="center"/>
    </xf>
    <xf numFmtId="0" fontId="7" fillId="0" borderId="3" xfId="0" applyFont="1" applyBorder="1"/>
    <xf numFmtId="0" fontId="13" fillId="5" borderId="2" xfId="0" applyFont="1" applyFill="1" applyBorder="1"/>
    <xf numFmtId="0" fontId="13" fillId="5" borderId="4" xfId="0" applyFont="1" applyFill="1" applyBorder="1"/>
    <xf numFmtId="0" fontId="13" fillId="0" borderId="28" xfId="0" applyFont="1" applyBorder="1"/>
    <xf numFmtId="0" fontId="13" fillId="0" borderId="30" xfId="0" applyFont="1" applyBorder="1"/>
    <xf numFmtId="164" fontId="14" fillId="6" borderId="44" xfId="0" applyNumberFormat="1" applyFont="1" applyFill="1" applyBorder="1" applyAlignment="1">
      <alignment horizontal="center" vertical="center"/>
    </xf>
    <xf numFmtId="40" fontId="14" fillId="6" borderId="42" xfId="0" applyNumberFormat="1" applyFont="1" applyFill="1" applyBorder="1" applyAlignment="1">
      <alignment horizontal="right" vertical="center"/>
    </xf>
    <xf numFmtId="0" fontId="14" fillId="6" borderId="31" xfId="0" applyFont="1" applyFill="1" applyBorder="1" applyAlignment="1">
      <alignment vertical="center"/>
    </xf>
    <xf numFmtId="0" fontId="16" fillId="0" borderId="0" xfId="0" applyFont="1" applyAlignment="1">
      <alignment vertical="top"/>
    </xf>
    <xf numFmtId="0" fontId="14" fillId="5" borderId="13" xfId="0" applyFont="1" applyFill="1" applyBorder="1" applyAlignment="1">
      <alignment vertical="center"/>
    </xf>
    <xf numFmtId="40" fontId="14" fillId="5" borderId="16" xfId="0" applyNumberFormat="1" applyFont="1" applyFill="1" applyBorder="1" applyAlignment="1">
      <alignment vertical="center"/>
    </xf>
    <xf numFmtId="40" fontId="14" fillId="0" borderId="16" xfId="0" applyNumberFormat="1" applyFont="1" applyBorder="1" applyAlignment="1">
      <alignment vertical="center"/>
    </xf>
    <xf numFmtId="4" fontId="14" fillId="5" borderId="16" xfId="0" applyNumberFormat="1" applyFont="1" applyFill="1" applyBorder="1" applyAlignment="1">
      <alignment vertical="center"/>
    </xf>
    <xf numFmtId="40" fontId="9" fillId="5" borderId="33" xfId="0" applyNumberFormat="1" applyFont="1" applyFill="1" applyBorder="1"/>
    <xf numFmtId="40" fontId="10" fillId="7" borderId="39" xfId="0" applyNumberFormat="1" applyFont="1" applyFill="1" applyBorder="1"/>
    <xf numFmtId="0" fontId="13" fillId="0" borderId="29" xfId="0" applyFont="1" applyBorder="1"/>
    <xf numFmtId="0" fontId="7" fillId="0" borderId="12" xfId="0" applyFont="1" applyBorder="1"/>
    <xf numFmtId="0" fontId="16" fillId="7" borderId="8" xfId="0" applyFont="1" applyFill="1" applyBorder="1"/>
    <xf numFmtId="0" fontId="16" fillId="7" borderId="9" xfId="0" applyFont="1" applyFill="1" applyBorder="1"/>
    <xf numFmtId="0" fontId="16" fillId="7" borderId="10" xfId="0" applyFont="1" applyFill="1" applyBorder="1"/>
    <xf numFmtId="0" fontId="16" fillId="7" borderId="11" xfId="0" applyFont="1" applyFill="1" applyBorder="1"/>
    <xf numFmtId="0" fontId="16" fillId="7" borderId="0" xfId="0" applyFont="1" applyFill="1"/>
    <xf numFmtId="0" fontId="16" fillId="7" borderId="12" xfId="0" applyFont="1" applyFill="1" applyBorder="1"/>
    <xf numFmtId="0" fontId="16" fillId="7" borderId="11" xfId="0" applyFont="1" applyFill="1" applyBorder="1" applyAlignment="1">
      <alignment horizontal="left"/>
    </xf>
    <xf numFmtId="0" fontId="13" fillId="0" borderId="7" xfId="0" applyFont="1" applyBorder="1" applyAlignment="1" applyProtection="1">
      <alignment horizontal="left" wrapText="1"/>
      <protection locked="0"/>
    </xf>
    <xf numFmtId="0" fontId="21" fillId="0" borderId="2" xfId="3" applyFont="1" applyBorder="1" applyProtection="1">
      <protection locked="0"/>
    </xf>
    <xf numFmtId="43" fontId="2" fillId="11" borderId="45" xfId="1" applyFont="1" applyFill="1" applyBorder="1" applyProtection="1">
      <protection locked="0"/>
    </xf>
    <xf numFmtId="43" fontId="2" fillId="11" borderId="33" xfId="1" applyFont="1" applyFill="1" applyBorder="1" applyProtection="1">
      <protection locked="0"/>
    </xf>
    <xf numFmtId="44" fontId="19" fillId="0" borderId="0" xfId="2" applyFont="1" applyBorder="1" applyProtection="1">
      <protection locked="0"/>
    </xf>
    <xf numFmtId="39" fontId="14" fillId="0" borderId="0" xfId="1" applyNumberFormat="1" applyFont="1" applyFill="1" applyBorder="1" applyAlignment="1" applyProtection="1">
      <alignment vertical="center"/>
    </xf>
    <xf numFmtId="0" fontId="14" fillId="10" borderId="46" xfId="0" applyFont="1" applyFill="1" applyBorder="1" applyAlignment="1">
      <alignment vertical="center"/>
    </xf>
    <xf numFmtId="39" fontId="15" fillId="10" borderId="46" xfId="1" applyNumberFormat="1" applyFont="1" applyFill="1" applyBorder="1" applyAlignment="1" applyProtection="1">
      <alignment horizontal="right" vertical="center"/>
    </xf>
    <xf numFmtId="40" fontId="10" fillId="0" borderId="0" xfId="0" applyNumberFormat="1" applyFont="1"/>
    <xf numFmtId="40" fontId="7" fillId="0" borderId="0" xfId="0" applyNumberFormat="1" applyFont="1"/>
    <xf numFmtId="0" fontId="15" fillId="4" borderId="0" xfId="0" applyFont="1" applyFill="1"/>
    <xf numFmtId="43" fontId="8" fillId="4" borderId="0" xfId="0" applyNumberFormat="1" applyFont="1" applyFill="1" applyAlignment="1">
      <alignment horizontal="right"/>
    </xf>
    <xf numFmtId="0" fontId="7" fillId="5" borderId="0" xfId="0" applyFont="1" applyFill="1"/>
    <xf numFmtId="43" fontId="9" fillId="5" borderId="0" xfId="0" applyNumberFormat="1" applyFont="1" applyFill="1" applyAlignment="1">
      <alignment horizontal="right"/>
    </xf>
    <xf numFmtId="39" fontId="14" fillId="0" borderId="0" xfId="0" applyNumberFormat="1" applyFont="1"/>
    <xf numFmtId="0" fontId="14" fillId="0" borderId="0" xfId="0" applyFont="1"/>
    <xf numFmtId="0" fontId="7" fillId="7" borderId="0" xfId="0" applyFont="1" applyFill="1"/>
    <xf numFmtId="0" fontId="9" fillId="7" borderId="0" xfId="0" applyFont="1" applyFill="1" applyAlignment="1">
      <alignment horizontal="right"/>
    </xf>
    <xf numFmtId="0" fontId="14" fillId="0" borderId="0" xfId="0" applyFont="1" applyAlignment="1">
      <alignment vertical="center"/>
    </xf>
    <xf numFmtId="0" fontId="14" fillId="0" borderId="0" xfId="0" applyFont="1" applyAlignment="1">
      <alignment horizontal="left" vertical="center"/>
    </xf>
    <xf numFmtId="39" fontId="15" fillId="0" borderId="46" xfId="1" applyNumberFormat="1" applyFont="1" applyFill="1" applyBorder="1" applyAlignment="1" applyProtection="1">
      <alignment horizontal="right" vertical="center"/>
    </xf>
    <xf numFmtId="0" fontId="7" fillId="0" borderId="7" xfId="0" applyFont="1" applyBorder="1"/>
    <xf numFmtId="40" fontId="10" fillId="7" borderId="20" xfId="0" applyNumberFormat="1" applyFont="1" applyFill="1" applyBorder="1"/>
    <xf numFmtId="0" fontId="14" fillId="7" borderId="46" xfId="0" applyFont="1" applyFill="1" applyBorder="1" applyAlignment="1">
      <alignment horizontal="left" vertical="center"/>
    </xf>
    <xf numFmtId="0" fontId="7" fillId="0" borderId="46" xfId="0" applyFont="1" applyBorder="1"/>
    <xf numFmtId="40" fontId="10" fillId="7" borderId="46" xfId="0" applyNumberFormat="1" applyFont="1" applyFill="1" applyBorder="1"/>
    <xf numFmtId="39" fontId="15" fillId="0" borderId="46" xfId="1" applyNumberFormat="1" applyFont="1" applyFill="1" applyBorder="1" applyAlignment="1" applyProtection="1">
      <alignment vertical="center"/>
    </xf>
    <xf numFmtId="0" fontId="9" fillId="5" borderId="46" xfId="0" applyFont="1" applyFill="1" applyBorder="1" applyAlignment="1">
      <alignment horizontal="right" vertical="center"/>
    </xf>
    <xf numFmtId="40" fontId="9" fillId="5" borderId="15" xfId="0" applyNumberFormat="1" applyFont="1" applyFill="1" applyBorder="1" applyAlignment="1">
      <alignment vertical="center"/>
    </xf>
    <xf numFmtId="40" fontId="10" fillId="0" borderId="31" xfId="0" applyNumberFormat="1" applyFont="1" applyBorder="1"/>
    <xf numFmtId="40" fontId="10" fillId="7" borderId="31" xfId="0" applyNumberFormat="1" applyFont="1" applyFill="1" applyBorder="1"/>
    <xf numFmtId="0" fontId="14" fillId="7" borderId="0" xfId="0" applyFont="1" applyFill="1" applyAlignment="1">
      <alignment horizontal="left" vertical="center"/>
    </xf>
    <xf numFmtId="40" fontId="10" fillId="7" borderId="0" xfId="0" applyNumberFormat="1" applyFont="1" applyFill="1"/>
    <xf numFmtId="0" fontId="14" fillId="0" borderId="0" xfId="0" applyFont="1" applyAlignment="1">
      <alignment horizontal="left"/>
    </xf>
    <xf numFmtId="40" fontId="10" fillId="7" borderId="37" xfId="0" applyNumberFormat="1" applyFont="1" applyFill="1" applyBorder="1"/>
    <xf numFmtId="0" fontId="14" fillId="7" borderId="7" xfId="0" applyFont="1" applyFill="1" applyBorder="1" applyAlignment="1">
      <alignment horizontal="left" vertical="center"/>
    </xf>
    <xf numFmtId="40" fontId="10" fillId="7" borderId="7" xfId="0" applyNumberFormat="1" applyFont="1" applyFill="1" applyBorder="1"/>
    <xf numFmtId="0" fontId="7" fillId="0" borderId="36" xfId="0" applyFont="1" applyBorder="1"/>
    <xf numFmtId="39" fontId="25" fillId="0" borderId="16" xfId="1" applyNumberFormat="1" applyFont="1" applyFill="1" applyBorder="1" applyAlignment="1" applyProtection="1">
      <alignment horizontal="right" vertical="center"/>
    </xf>
    <xf numFmtId="39" fontId="25" fillId="0" borderId="15" xfId="1" applyNumberFormat="1" applyFont="1" applyFill="1" applyBorder="1" applyAlignment="1" applyProtection="1">
      <alignment horizontal="right" vertical="center"/>
    </xf>
    <xf numFmtId="39" fontId="25" fillId="0" borderId="35" xfId="1" applyNumberFormat="1" applyFont="1" applyFill="1" applyBorder="1" applyAlignment="1" applyProtection="1">
      <alignment horizontal="right" vertical="center"/>
    </xf>
    <xf numFmtId="39" fontId="25" fillId="0" borderId="19" xfId="1" applyNumberFormat="1" applyFont="1" applyFill="1" applyBorder="1" applyAlignment="1" applyProtection="1">
      <alignment horizontal="right" vertical="center"/>
    </xf>
    <xf numFmtId="43" fontId="8" fillId="4" borderId="0" xfId="0" applyNumberFormat="1" applyFont="1" applyFill="1" applyAlignment="1">
      <alignment horizontal="left"/>
    </xf>
    <xf numFmtId="0" fontId="13" fillId="0" borderId="20" xfId="0" applyFont="1" applyBorder="1" applyProtection="1">
      <protection locked="0"/>
    </xf>
    <xf numFmtId="44" fontId="19" fillId="0" borderId="26" xfId="2" applyFont="1" applyFill="1" applyBorder="1" applyAlignment="1" applyProtection="1">
      <alignment horizontal="center"/>
      <protection locked="0"/>
    </xf>
    <xf numFmtId="44" fontId="19" fillId="0" borderId="46" xfId="2" applyFont="1" applyFill="1" applyBorder="1" applyAlignment="1" applyProtection="1">
      <alignment horizontal="center"/>
      <protection locked="0"/>
    </xf>
    <xf numFmtId="44" fontId="19" fillId="0" borderId="47" xfId="2" applyFont="1" applyBorder="1" applyProtection="1">
      <protection locked="0"/>
    </xf>
    <xf numFmtId="0" fontId="13" fillId="0" borderId="0" xfId="0" applyFont="1" applyAlignment="1" applyProtection="1">
      <alignment horizontal="left" wrapText="1"/>
      <protection locked="0"/>
    </xf>
    <xf numFmtId="0" fontId="7" fillId="5" borderId="7" xfId="0" applyFont="1" applyFill="1" applyBorder="1" applyAlignment="1">
      <alignment horizontal="left"/>
    </xf>
    <xf numFmtId="0" fontId="7" fillId="0" borderId="0" xfId="0" applyFont="1" applyAlignment="1">
      <alignment horizontal="left" vertical="top" wrapText="1"/>
    </xf>
    <xf numFmtId="0" fontId="13" fillId="0" borderId="46" xfId="0" applyFont="1" applyBorder="1" applyAlignment="1" applyProtection="1">
      <alignment horizontal="left"/>
      <protection locked="0"/>
    </xf>
    <xf numFmtId="40" fontId="14" fillId="0" borderId="0" xfId="1" applyNumberFormat="1" applyFont="1" applyFill="1" applyBorder="1" applyAlignment="1" applyProtection="1">
      <alignment horizontal="right" vertical="center"/>
      <protection locked="0"/>
    </xf>
    <xf numFmtId="0" fontId="3" fillId="14" borderId="0" xfId="0" applyFont="1" applyFill="1"/>
    <xf numFmtId="0" fontId="2" fillId="0" borderId="0" xfId="0" applyFont="1"/>
    <xf numFmtId="0" fontId="3" fillId="0" borderId="0" xfId="0" applyFont="1" applyAlignment="1">
      <alignment horizontal="center"/>
    </xf>
    <xf numFmtId="0" fontId="2" fillId="11" borderId="0" xfId="0" applyFont="1" applyFill="1" applyAlignment="1">
      <alignment horizontal="left"/>
    </xf>
    <xf numFmtId="0" fontId="23" fillId="0" borderId="0" xfId="3" applyFont="1" applyAlignment="1" applyProtection="1">
      <alignment horizontal="center"/>
    </xf>
    <xf numFmtId="0" fontId="3" fillId="0" borderId="0" xfId="0" applyFont="1"/>
    <xf numFmtId="0" fontId="20" fillId="3" borderId="0" xfId="0" applyFont="1" applyFill="1"/>
    <xf numFmtId="0" fontId="2" fillId="0" borderId="0" xfId="0" applyFont="1" applyAlignment="1">
      <alignment horizontal="left"/>
    </xf>
    <xf numFmtId="0" fontId="2" fillId="0" borderId="0" xfId="0" applyFont="1" applyAlignment="1">
      <alignment vertical="top"/>
    </xf>
    <xf numFmtId="0" fontId="2" fillId="0" borderId="4" xfId="0" applyFont="1" applyBorder="1"/>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wrapText="1"/>
    </xf>
    <xf numFmtId="0" fontId="2" fillId="12" borderId="0" xfId="0" applyFont="1" applyFill="1"/>
    <xf numFmtId="0" fontId="2" fillId="0" borderId="20" xfId="0" applyFont="1" applyBorder="1" applyAlignment="1">
      <alignment horizontal="left"/>
    </xf>
    <xf numFmtId="0" fontId="2" fillId="0" borderId="46" xfId="0" applyFont="1" applyBorder="1" applyAlignment="1">
      <alignment horizontal="center" vertical="center" wrapText="1"/>
    </xf>
    <xf numFmtId="0" fontId="2" fillId="0" borderId="46" xfId="0" applyFont="1" applyBorder="1"/>
    <xf numFmtId="0" fontId="2" fillId="0" borderId="31" xfId="0" applyFont="1" applyBorder="1" applyAlignment="1">
      <alignment horizontal="left"/>
    </xf>
    <xf numFmtId="0" fontId="2" fillId="0" borderId="0" xfId="0" applyFont="1" applyAlignment="1">
      <alignment horizontal="center" vertical="center" wrapText="1"/>
    </xf>
    <xf numFmtId="0" fontId="2" fillId="0" borderId="33" xfId="0" applyFont="1" applyBorder="1"/>
    <xf numFmtId="0" fontId="2" fillId="0" borderId="0" xfId="0" applyFont="1" applyAlignment="1">
      <alignment horizontal="left" vertical="center" wrapText="1"/>
    </xf>
    <xf numFmtId="0" fontId="2" fillId="0" borderId="33" xfId="0" applyFont="1" applyBorder="1" applyAlignment="1">
      <alignment horizontal="left" vertical="center" wrapText="1"/>
    </xf>
    <xf numFmtId="0" fontId="2" fillId="0" borderId="31" xfId="0" applyFont="1" applyBorder="1"/>
    <xf numFmtId="0" fontId="2" fillId="0" borderId="1" xfId="0" applyFont="1" applyBorder="1"/>
    <xf numFmtId="43" fontId="2" fillId="0" borderId="1" xfId="1" applyFont="1" applyBorder="1" applyProtection="1"/>
    <xf numFmtId="0" fontId="2" fillId="0" borderId="0" xfId="0" applyFont="1" applyAlignment="1">
      <alignment horizontal="right"/>
    </xf>
    <xf numFmtId="43" fontId="2" fillId="0" borderId="2" xfId="1" applyFont="1" applyBorder="1" applyProtection="1"/>
    <xf numFmtId="0" fontId="2" fillId="0" borderId="3" xfId="0" applyFont="1" applyBorder="1"/>
    <xf numFmtId="0" fontId="2" fillId="0" borderId="1" xfId="0" applyFont="1" applyBorder="1" applyAlignment="1">
      <alignment horizontal="right"/>
    </xf>
    <xf numFmtId="43" fontId="2" fillId="0" borderId="1" xfId="0" applyNumberFormat="1" applyFont="1" applyBorder="1"/>
    <xf numFmtId="0" fontId="2" fillId="0" borderId="37" xfId="0" applyFont="1" applyBorder="1"/>
    <xf numFmtId="0" fontId="2" fillId="0" borderId="7" xfId="0" applyFont="1" applyBorder="1" applyAlignment="1">
      <alignment horizontal="left" vertical="center" wrapText="1"/>
    </xf>
    <xf numFmtId="0" fontId="2" fillId="0" borderId="7" xfId="0" applyFont="1" applyBorder="1"/>
    <xf numFmtId="0" fontId="2" fillId="0" borderId="36" xfId="0" applyFont="1" applyBorder="1" applyAlignment="1">
      <alignment horizontal="left" vertical="center" wrapText="1"/>
    </xf>
    <xf numFmtId="43" fontId="2" fillId="0" borderId="0" xfId="1" applyFont="1" applyBorder="1" applyProtection="1"/>
    <xf numFmtId="43" fontId="2" fillId="0" borderId="0" xfId="0" applyNumberFormat="1" applyFont="1"/>
    <xf numFmtId="43" fontId="2" fillId="0" borderId="0" xfId="1" applyFont="1" applyProtection="1"/>
    <xf numFmtId="0" fontId="24" fillId="3" borderId="0" xfId="0" applyFont="1" applyFill="1"/>
    <xf numFmtId="0" fontId="3" fillId="3" borderId="0" xfId="0" applyFont="1" applyFill="1"/>
    <xf numFmtId="43" fontId="24" fillId="3" borderId="38" xfId="0" applyNumberFormat="1" applyFont="1" applyFill="1" applyBorder="1" applyAlignment="1">
      <alignment horizontal="center"/>
    </xf>
    <xf numFmtId="0" fontId="2" fillId="0" borderId="0" xfId="0" applyFont="1" applyAlignment="1">
      <alignment horizontal="left" wrapText="1"/>
    </xf>
    <xf numFmtId="0" fontId="2" fillId="0" borderId="0" xfId="0" quotePrefix="1" applyFont="1" applyAlignment="1">
      <alignment horizontal="right"/>
    </xf>
    <xf numFmtId="0" fontId="2" fillId="11" borderId="0" xfId="0" applyFont="1" applyFill="1"/>
    <xf numFmtId="0" fontId="2" fillId="11" borderId="0" xfId="0" applyFont="1" applyFill="1" applyAlignment="1">
      <alignment vertical="top"/>
    </xf>
    <xf numFmtId="14" fontId="2" fillId="0" borderId="0" xfId="0" applyNumberFormat="1" applyFont="1" applyProtection="1">
      <protection locked="0"/>
    </xf>
    <xf numFmtId="49" fontId="7" fillId="0" borderId="0" xfId="0" applyNumberFormat="1" applyFont="1" applyProtection="1">
      <protection locked="0"/>
    </xf>
    <xf numFmtId="43" fontId="7" fillId="0" borderId="0" xfId="1" applyFont="1" applyFill="1" applyProtection="1"/>
    <xf numFmtId="0" fontId="7" fillId="5" borderId="40" xfId="0" applyFont="1" applyFill="1" applyBorder="1" applyAlignment="1">
      <alignment horizontal="left"/>
    </xf>
    <xf numFmtId="0" fontId="2" fillId="0" borderId="0" xfId="0" applyFont="1" applyAlignment="1">
      <alignment horizontal="center"/>
    </xf>
    <xf numFmtId="0" fontId="22" fillId="0" borderId="0" xfId="0" applyFont="1"/>
    <xf numFmtId="0" fontId="2" fillId="11" borderId="0" xfId="0" applyFont="1" applyFill="1" applyAlignment="1" applyProtection="1">
      <alignment horizontal="left" vertical="top" wrapText="1"/>
      <protection locked="0"/>
    </xf>
    <xf numFmtId="0" fontId="3" fillId="0" borderId="0" xfId="0" applyFont="1" applyAlignment="1">
      <alignment horizontal="center"/>
    </xf>
    <xf numFmtId="0" fontId="2" fillId="3" borderId="8" xfId="0" applyFont="1" applyFill="1" applyBorder="1" applyAlignment="1" applyProtection="1">
      <alignment horizontal="left" vertical="top" wrapText="1"/>
      <protection locked="0"/>
    </xf>
    <xf numFmtId="0" fontId="2" fillId="3" borderId="9"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vertical="top" wrapText="1"/>
      <protection locked="0"/>
    </xf>
    <xf numFmtId="0" fontId="2" fillId="3" borderId="0" xfId="0" applyFont="1" applyFill="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40"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14" fontId="2" fillId="11" borderId="0" xfId="0" applyNumberFormat="1" applyFont="1" applyFill="1" applyAlignment="1" applyProtection="1">
      <alignment horizontal="center"/>
      <protection locked="0"/>
    </xf>
    <xf numFmtId="0" fontId="2" fillId="11" borderId="1" xfId="0" applyFont="1" applyFill="1" applyBorder="1" applyAlignment="1" applyProtection="1">
      <alignment horizontal="center" vertical="center" wrapText="1"/>
      <protection locked="0"/>
    </xf>
    <xf numFmtId="0" fontId="2" fillId="0" borderId="0" xfId="0" applyFont="1" applyAlignment="1">
      <alignment horizontal="left" wrapText="1"/>
    </xf>
    <xf numFmtId="0" fontId="3" fillId="0" borderId="3" xfId="0" applyFont="1" applyBorder="1" applyAlignment="1">
      <alignment horizontal="center"/>
    </xf>
    <xf numFmtId="0" fontId="2" fillId="0" borderId="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 xfId="0" applyFont="1" applyBorder="1" applyAlignment="1">
      <alignment horizontal="center"/>
    </xf>
    <xf numFmtId="0" fontId="2" fillId="11" borderId="29" xfId="0" applyFont="1" applyFill="1" applyBorder="1" applyAlignment="1" applyProtection="1">
      <alignment horizontal="center" vertical="center" wrapText="1"/>
      <protection locked="0"/>
    </xf>
    <xf numFmtId="0" fontId="13" fillId="0" borderId="7" xfId="0" applyFont="1" applyBorder="1" applyAlignment="1" applyProtection="1">
      <alignment horizontal="left"/>
      <protection locked="0"/>
    </xf>
    <xf numFmtId="0" fontId="16" fillId="7" borderId="11" xfId="0" applyFont="1" applyFill="1" applyBorder="1" applyAlignment="1">
      <alignment horizontal="left" vertical="top" wrapText="1"/>
    </xf>
    <xf numFmtId="0" fontId="16" fillId="7" borderId="0" xfId="0" applyFont="1" applyFill="1" applyAlignment="1">
      <alignment horizontal="left" vertical="top" wrapText="1"/>
    </xf>
    <xf numFmtId="0" fontId="16" fillId="7" borderId="12" xfId="0" applyFont="1" applyFill="1" applyBorder="1" applyAlignment="1">
      <alignment horizontal="left" vertical="top" wrapText="1"/>
    </xf>
    <xf numFmtId="0" fontId="16" fillId="7" borderId="5" xfId="0" applyFont="1" applyFill="1" applyBorder="1" applyAlignment="1">
      <alignment horizontal="left" vertical="top" wrapText="1"/>
    </xf>
    <xf numFmtId="0" fontId="16" fillId="7" borderId="40" xfId="0" applyFont="1" applyFill="1" applyBorder="1" applyAlignment="1">
      <alignment horizontal="left" vertical="top" wrapText="1"/>
    </xf>
    <xf numFmtId="0" fontId="16" fillId="7" borderId="6" xfId="0" applyFont="1" applyFill="1" applyBorder="1" applyAlignment="1">
      <alignment horizontal="left" vertical="top" wrapText="1"/>
    </xf>
    <xf numFmtId="0" fontId="7" fillId="5" borderId="7" xfId="0" applyFont="1" applyFill="1" applyBorder="1" applyAlignment="1">
      <alignment horizontal="left"/>
    </xf>
    <xf numFmtId="0" fontId="10" fillId="6" borderId="13" xfId="0" applyFont="1" applyFill="1" applyBorder="1" applyAlignment="1">
      <alignment horizontal="center"/>
    </xf>
    <xf numFmtId="0" fontId="10" fillId="6" borderId="14" xfId="0" applyFont="1" applyFill="1" applyBorder="1" applyAlignment="1">
      <alignment horizontal="center"/>
    </xf>
    <xf numFmtId="0" fontId="10" fillId="6" borderId="15" xfId="0" applyFont="1" applyFill="1" applyBorder="1" applyAlignment="1">
      <alignment horizontal="center"/>
    </xf>
    <xf numFmtId="0" fontId="7" fillId="0" borderId="20" xfId="0" applyFont="1" applyBorder="1" applyAlignment="1">
      <alignment horizontal="left" vertical="top" wrapText="1"/>
    </xf>
    <xf numFmtId="0" fontId="7" fillId="0" borderId="46" xfId="0" applyFont="1" applyBorder="1" applyAlignment="1">
      <alignment horizontal="left" vertical="top" wrapText="1"/>
    </xf>
    <xf numFmtId="0" fontId="7" fillId="0" borderId="45" xfId="0" applyFont="1" applyBorder="1" applyAlignment="1">
      <alignment horizontal="left" vertical="top" wrapText="1"/>
    </xf>
    <xf numFmtId="0" fontId="7" fillId="0" borderId="31" xfId="0" applyFont="1" applyBorder="1" applyAlignment="1">
      <alignment horizontal="left" vertical="top" wrapText="1"/>
    </xf>
    <xf numFmtId="0" fontId="7" fillId="0" borderId="0" xfId="0" applyFont="1" applyAlignment="1">
      <alignment horizontal="left" vertical="top" wrapText="1"/>
    </xf>
    <xf numFmtId="0" fontId="7" fillId="0" borderId="33" xfId="0" applyFont="1" applyBorder="1" applyAlignment="1">
      <alignment horizontal="left" vertical="top" wrapText="1"/>
    </xf>
    <xf numFmtId="0" fontId="7" fillId="0" borderId="37" xfId="0" applyFont="1" applyBorder="1" applyAlignment="1">
      <alignment horizontal="left" vertical="top" wrapText="1"/>
    </xf>
    <xf numFmtId="0" fontId="7" fillId="0" borderId="7" xfId="0" applyFont="1" applyBorder="1" applyAlignment="1">
      <alignment horizontal="left" vertical="top" wrapText="1"/>
    </xf>
    <xf numFmtId="0" fontId="7" fillId="0" borderId="36" xfId="0" applyFont="1" applyBorder="1" applyAlignment="1">
      <alignment horizontal="left" vertical="top" wrapText="1"/>
    </xf>
    <xf numFmtId="0" fontId="13" fillId="0" borderId="46" xfId="0" applyFont="1" applyBorder="1" applyAlignment="1" applyProtection="1">
      <alignment horizontal="left"/>
      <protection locked="0"/>
    </xf>
    <xf numFmtId="0" fontId="13" fillId="0" borderId="0" xfId="0" applyFont="1" applyAlignment="1" applyProtection="1">
      <alignment horizontal="left"/>
      <protection locked="0"/>
    </xf>
    <xf numFmtId="0" fontId="28" fillId="0" borderId="0" xfId="0" applyFont="1"/>
    <xf numFmtId="0" fontId="18" fillId="0" borderId="0" xfId="0" applyFont="1" applyFill="1" applyBorder="1" applyProtection="1"/>
    <xf numFmtId="0" fontId="2" fillId="0" borderId="0" xfId="0" applyFont="1" applyFill="1" applyBorder="1" applyProtection="1"/>
    <xf numFmtId="0" fontId="3" fillId="0" borderId="0" xfId="0" applyFont="1" applyFill="1" applyBorder="1" applyAlignment="1" applyProtection="1">
      <alignment horizontal="center"/>
    </xf>
    <xf numFmtId="43" fontId="2" fillId="0" borderId="0" xfId="1" applyFont="1" applyFill="1" applyBorder="1" applyAlignment="1" applyProtection="1"/>
    <xf numFmtId="0" fontId="2" fillId="0" borderId="31" xfId="0" applyFont="1" applyFill="1" applyBorder="1" applyAlignment="1">
      <alignment horizontal="left"/>
    </xf>
    <xf numFmtId="0" fontId="2" fillId="0" borderId="0" xfId="0" applyFont="1" applyFill="1" applyAlignment="1">
      <alignment horizontal="center" vertical="center" wrapText="1"/>
    </xf>
    <xf numFmtId="0" fontId="2" fillId="0" borderId="0" xfId="0" applyFont="1" applyFill="1"/>
    <xf numFmtId="43" fontId="2" fillId="0" borderId="33" xfId="1" applyFont="1" applyFill="1" applyBorder="1" applyProtection="1">
      <protection locked="0"/>
    </xf>
    <xf numFmtId="0" fontId="10" fillId="0" borderId="0" xfId="0" applyFont="1" applyFill="1" applyAlignment="1">
      <alignment horizontal="center"/>
    </xf>
    <xf numFmtId="43" fontId="8" fillId="0" borderId="0" xfId="0" applyNumberFormat="1" applyFont="1" applyFill="1" applyAlignment="1">
      <alignment horizontal="left"/>
    </xf>
    <xf numFmtId="0" fontId="9" fillId="8" borderId="20" xfId="0" applyFont="1" applyFill="1" applyBorder="1" applyAlignment="1">
      <alignment horizontal="center" vertical="center" wrapText="1"/>
    </xf>
    <xf numFmtId="40" fontId="14" fillId="6" borderId="48" xfId="1" applyNumberFormat="1" applyFont="1" applyFill="1" applyBorder="1" applyAlignment="1" applyProtection="1">
      <alignment horizontal="right" vertical="center"/>
    </xf>
    <xf numFmtId="40" fontId="14" fillId="6" borderId="49" xfId="1" applyNumberFormat="1" applyFont="1" applyFill="1" applyBorder="1" applyAlignment="1" applyProtection="1">
      <alignment horizontal="right" vertical="center"/>
      <protection locked="0"/>
    </xf>
    <xf numFmtId="40" fontId="14" fillId="6" borderId="50" xfId="1" applyNumberFormat="1" applyFont="1" applyFill="1" applyBorder="1" applyAlignment="1" applyProtection="1">
      <alignment horizontal="right" vertical="center"/>
      <protection locked="0"/>
    </xf>
    <xf numFmtId="40" fontId="14" fillId="6" borderId="51" xfId="1" applyNumberFormat="1" applyFont="1" applyFill="1" applyBorder="1" applyAlignment="1" applyProtection="1">
      <alignment horizontal="right" vertical="center"/>
      <protection locked="0"/>
    </xf>
    <xf numFmtId="40" fontId="14" fillId="5" borderId="13" xfId="0" applyNumberFormat="1" applyFont="1" applyFill="1" applyBorder="1" applyAlignment="1">
      <alignment vertical="center"/>
    </xf>
    <xf numFmtId="0" fontId="9" fillId="0" borderId="0" xfId="0" applyFont="1" applyFill="1" applyBorder="1" applyAlignment="1">
      <alignment horizontal="center" vertical="center" wrapText="1"/>
    </xf>
    <xf numFmtId="40" fontId="14" fillId="0" borderId="0" xfId="0" applyNumberFormat="1" applyFont="1" applyFill="1" applyBorder="1" applyAlignment="1">
      <alignment vertical="center"/>
    </xf>
    <xf numFmtId="0" fontId="9" fillId="6" borderId="35" xfId="0" applyFont="1" applyFill="1" applyBorder="1" applyAlignment="1">
      <alignment horizontal="center" vertical="center" wrapText="1"/>
    </xf>
    <xf numFmtId="43" fontId="8" fillId="4" borderId="52" xfId="0" applyNumberFormat="1" applyFont="1" applyFill="1" applyBorder="1" applyAlignment="1">
      <alignment horizontal="left"/>
    </xf>
  </cellXfs>
  <cellStyles count="4">
    <cellStyle name="Comma" xfId="1" builtinId="3"/>
    <cellStyle name="Currency" xfId="2" builtinId="4"/>
    <cellStyle name="Hyperlink" xfId="3" builtinId="8"/>
    <cellStyle name="Normal" xfId="0" builtinId="0"/>
  </cellStyles>
  <dxfs count="2">
    <dxf>
      <font>
        <b/>
        <i val="0"/>
        <color theme="8" tint="-0.24994659260841701"/>
      </font>
      <fill>
        <patternFill>
          <bgColor theme="8" tint="0.79998168889431442"/>
        </patternFill>
      </fill>
    </dxf>
    <dxf>
      <font>
        <color rgb="FFFF0000"/>
      </font>
      <fill>
        <patternFill patternType="none">
          <bgColor auto="1"/>
        </patternFill>
      </fill>
    </dxf>
  </dxfs>
  <tableStyles count="0" defaultTableStyle="TableStyleMedium2" defaultPivotStyle="PivotStyleLight16"/>
  <colors>
    <mruColors>
      <color rgb="FFFFFF99"/>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2CC35-21B8-4F15-B48E-E6751456E4E8}" name="ADJ" displayName="ADJ" ref="A1:A12" totalsRowShown="0">
  <autoFilter ref="A1:A12" xr:uid="{00000000-0009-0000-0100-000003000000}"/>
  <tableColumns count="1">
    <tableColumn id="1" xr3:uid="{C6B0ED6C-03B5-4F49-9F01-E627DAC37A3D}" name="ADJ LIST"/>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E105F9-E226-4D9D-811D-A36819D525E1}" name="AIRFARE" displayName="AIRFARE" ref="J1:J9" totalsRowShown="0">
  <autoFilter ref="J1:J9" xr:uid="{00000000-0009-0000-0100-00000C000000}"/>
  <tableColumns count="1">
    <tableColumn id="1" xr3:uid="{B70C9FE5-24FB-4593-B226-F106C6B78F2C}" name="AIRFARE LIST"/>
  </tableColumns>
  <tableStyleInfo name="TableStyleLight1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62367E3-7F48-4053-B1D0-453C56D114AB}" name="REGISTRATION" displayName="REGISTRATION" ref="K1:K4" totalsRowShown="0">
  <autoFilter ref="K1:K4" xr:uid="{00000000-0009-0000-0100-00000D000000}"/>
  <tableColumns count="1">
    <tableColumn id="1" xr3:uid="{375D9D8D-5074-403A-A895-7DB2799030E2}" name="REGISTRATION LIST"/>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1273599-186B-402E-88B4-47AC0FF89292}" name="OTHER" displayName="OTHER" ref="L1:L6" totalsRowShown="0">
  <autoFilter ref="L1:L6" xr:uid="{00000000-0009-0000-0100-00000E000000}"/>
  <tableColumns count="1">
    <tableColumn id="1" xr3:uid="{C8508975-C84B-4D19-94AA-245A874B2882}" name="OTHER LIST"/>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1D786DA-5354-410A-8784-C1DFD8A717D9}" name="MEALS" displayName="MEALS" ref="B1:B4" totalsRowShown="0">
  <autoFilter ref="B1:B4" xr:uid="{00000000-0009-0000-0100-000004000000}"/>
  <tableColumns count="1">
    <tableColumn id="1" xr3:uid="{666F985D-E6CB-4A0B-9833-16187CD3EC36}" name="MEALS LIST"/>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8D5C122-57C8-4043-AA1D-C66B9204D1F3}" name="LODGING" displayName="LODGING" ref="C1:C6" totalsRowShown="0">
  <autoFilter ref="C1:C6" xr:uid="{00000000-0009-0000-0100-000005000000}"/>
  <tableColumns count="1">
    <tableColumn id="1" xr3:uid="{A2E7463A-2631-47F3-B0E6-5F06795B4C10}" name="LODGING LIST"/>
  </tableColumns>
  <tableStyleInfo name="TableStyleLight1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7E484D1-5D6E-4442-A749-3F480B2FB944}" name="INCIDENTAL" displayName="INCIDENTAL" ref="D1:D3" totalsRowShown="0">
  <autoFilter ref="D1:D3" xr:uid="{00000000-0009-0000-0100-000006000000}"/>
  <tableColumns count="1">
    <tableColumn id="1" xr3:uid="{26714107-92EC-4492-B9B7-D0D61B424C56}" name="INCIDENTAL LIST"/>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2FC4463-9436-443D-8A30-8EDCB4B97736}" name="MILEAGE" displayName="MILEAGE" ref="E1:E5" totalsRowShown="0">
  <autoFilter ref="E1:E5" xr:uid="{00000000-0009-0000-0100-000007000000}"/>
  <tableColumns count="1">
    <tableColumn id="1" xr3:uid="{3F92AB24-61EE-49D3-B225-61187FD72DC8}" name="MILEAGE LIST"/>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FC755D0-BA8E-4521-9956-2F5C42DA8DBF}" name="RENTAL_CAR" displayName="RENTAL_CAR" ref="F1:F10" totalsRowShown="0">
  <autoFilter ref="F1:F10" xr:uid="{00000000-0009-0000-0100-000008000000}"/>
  <tableColumns count="1">
    <tableColumn id="1" xr3:uid="{A28E24FF-9E2F-47E2-863C-0C13047C9A0D}" name="RENTAL CAR LIST"/>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CD7FF43-DD20-4C99-B017-9EC7C55E8063}" name="FUEL" displayName="FUEL" ref="G1:G4" totalsRowShown="0">
  <autoFilter ref="G1:G4" xr:uid="{00000000-0009-0000-0100-000009000000}"/>
  <tableColumns count="1">
    <tableColumn id="1" xr3:uid="{F102AC6E-06E3-4AD9-9324-38CAB56CFF8C}" name="FUEL LIST"/>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F207265-D4A4-461B-96B4-65B9D3417D9E}" name="GROUND" displayName="GROUND" ref="H1:H7" totalsRowShown="0">
  <autoFilter ref="H1:H7" xr:uid="{00000000-0009-0000-0100-00000A000000}"/>
  <tableColumns count="1">
    <tableColumn id="1" xr3:uid="{C4E1E754-2264-46F4-9036-9415808D8292}" name="GROUND LIST"/>
  </tableColumns>
  <tableStyleInfo name="TableStyleLight1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17F2E89-2540-47DA-A98E-B88FFCCF29D1}" name="PARKING" displayName="PARKING" ref="I1:I4" totalsRowShown="0">
  <autoFilter ref="I1:I4" xr:uid="{00000000-0009-0000-0100-00000B000000}"/>
  <tableColumns count="1">
    <tableColumn id="1" xr3:uid="{AA042CE7-7F8A-4932-9122-4AD3E7C3B892}" name="PARKING LIST"/>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sa.gov/travel/plan-book/per-diem-ra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C7641-F9EC-423F-8038-C1B571D9A5B5}">
  <dimension ref="A1:R46"/>
  <sheetViews>
    <sheetView showGridLines="0" tabSelected="1" zoomScaleNormal="100" workbookViewId="0">
      <selection activeCell="D3" sqref="D3"/>
    </sheetView>
  </sheetViews>
  <sheetFormatPr defaultColWidth="8.7109375" defaultRowHeight="15" customHeight="1" x14ac:dyDescent="0.2"/>
  <cols>
    <col min="1" max="2" width="14.85546875" style="171" customWidth="1"/>
    <col min="3" max="4" width="10.7109375" style="171" customWidth="1"/>
    <col min="5" max="5" width="9.5703125" style="171" bestFit="1" customWidth="1"/>
    <col min="6" max="6" width="10.7109375" style="171" customWidth="1"/>
    <col min="7" max="8" width="8.7109375" style="171" customWidth="1"/>
    <col min="9" max="9" width="8.42578125" style="171" customWidth="1"/>
    <col min="10" max="10" width="9.140625" style="171" customWidth="1"/>
    <col min="11" max="11" width="12.28515625" style="171" customWidth="1"/>
    <col min="12" max="12" width="4.5703125" style="171" customWidth="1"/>
    <col min="13" max="13" width="14.42578125" style="171" bestFit="1" customWidth="1"/>
    <col min="14" max="15" width="7.42578125" style="171" customWidth="1"/>
    <col min="16" max="16" width="15.140625" style="171" customWidth="1"/>
    <col min="17" max="17" width="8" style="171" customWidth="1"/>
    <col min="18" max="16384" width="8.7109375" style="171"/>
  </cols>
  <sheetData>
    <row r="1" spans="1:16" ht="15" customHeight="1" x14ac:dyDescent="0.25">
      <c r="A1" s="221" t="s">
        <v>147</v>
      </c>
      <c r="B1" s="221"/>
      <c r="C1" s="221"/>
      <c r="D1" s="221"/>
      <c r="E1" s="221"/>
      <c r="F1" s="221"/>
      <c r="G1" s="221"/>
      <c r="H1" s="221"/>
      <c r="I1" s="221"/>
      <c r="J1" s="221"/>
      <c r="K1" s="221"/>
      <c r="L1" s="221"/>
      <c r="M1" s="221"/>
      <c r="N1" s="170" t="s">
        <v>151</v>
      </c>
      <c r="O1" s="170"/>
      <c r="P1" s="170"/>
    </row>
    <row r="2" spans="1:16" ht="15" customHeight="1" x14ac:dyDescent="0.25">
      <c r="A2" s="172"/>
      <c r="B2" s="172"/>
      <c r="C2" s="172"/>
      <c r="D2" s="172"/>
      <c r="E2" s="172"/>
      <c r="F2" s="172"/>
      <c r="G2" s="172"/>
      <c r="H2" s="172"/>
      <c r="I2" s="172"/>
      <c r="J2" s="172"/>
      <c r="K2" s="172"/>
      <c r="L2" s="172"/>
      <c r="M2" s="172"/>
      <c r="N2" s="172"/>
      <c r="O2" s="172"/>
      <c r="P2" s="172"/>
    </row>
    <row r="3" spans="1:16" ht="15" customHeight="1" x14ac:dyDescent="0.25">
      <c r="A3" s="171" t="s">
        <v>0</v>
      </c>
      <c r="D3" s="54"/>
      <c r="E3" s="173"/>
      <c r="F3" s="173"/>
      <c r="G3" s="173"/>
      <c r="H3" s="218"/>
      <c r="J3" s="174"/>
      <c r="K3" s="174"/>
      <c r="M3" s="219"/>
    </row>
    <row r="4" spans="1:16" ht="15" customHeight="1" x14ac:dyDescent="0.25">
      <c r="D4" s="177"/>
      <c r="E4" s="177"/>
      <c r="F4" s="177"/>
      <c r="G4" s="177"/>
      <c r="H4" s="218"/>
      <c r="J4" s="174"/>
      <c r="K4" s="174"/>
      <c r="M4" s="219"/>
    </row>
    <row r="5" spans="1:16" ht="15" customHeight="1" x14ac:dyDescent="0.25">
      <c r="A5" s="171" t="s">
        <v>145</v>
      </c>
      <c r="D5" s="54"/>
      <c r="E5" s="173"/>
      <c r="F5" s="173"/>
      <c r="G5" s="173"/>
      <c r="H5" s="218"/>
      <c r="J5" s="174"/>
      <c r="K5" s="174"/>
      <c r="M5" s="219"/>
    </row>
    <row r="6" spans="1:16" ht="15" customHeight="1" x14ac:dyDescent="0.25">
      <c r="A6" s="175"/>
    </row>
    <row r="7" spans="1:16" ht="15" customHeight="1" x14ac:dyDescent="0.2">
      <c r="A7" s="171" t="s">
        <v>1</v>
      </c>
      <c r="D7" s="54"/>
      <c r="E7" s="173"/>
      <c r="F7" s="173"/>
      <c r="G7" s="173"/>
      <c r="I7" s="176" t="s">
        <v>2</v>
      </c>
      <c r="J7" s="176"/>
      <c r="K7" s="176"/>
      <c r="L7" s="176"/>
      <c r="M7" s="176"/>
      <c r="N7" s="176"/>
      <c r="O7" s="176"/>
      <c r="P7" s="176"/>
    </row>
    <row r="8" spans="1:16" ht="15" customHeight="1" x14ac:dyDescent="0.2">
      <c r="E8" s="177"/>
      <c r="F8" s="177"/>
      <c r="G8" s="177"/>
      <c r="H8" s="177"/>
      <c r="I8" s="176" t="s">
        <v>3</v>
      </c>
      <c r="J8" s="176"/>
      <c r="K8" s="176"/>
      <c r="L8" s="176"/>
      <c r="M8" s="176"/>
      <c r="N8" s="176"/>
      <c r="O8" s="176"/>
      <c r="P8" s="176"/>
    </row>
    <row r="9" spans="1:16" ht="15" customHeight="1" x14ac:dyDescent="0.2">
      <c r="A9" s="177" t="s">
        <v>4</v>
      </c>
      <c r="D9" s="220"/>
      <c r="E9" s="220"/>
      <c r="F9" s="220"/>
      <c r="G9" s="220"/>
      <c r="H9" s="177"/>
      <c r="I9" s="222"/>
      <c r="J9" s="223"/>
      <c r="K9" s="223"/>
      <c r="L9" s="223"/>
      <c r="M9" s="223"/>
      <c r="N9" s="223"/>
      <c r="O9" s="223"/>
      <c r="P9" s="224"/>
    </row>
    <row r="10" spans="1:16" ht="15" customHeight="1" x14ac:dyDescent="0.2">
      <c r="D10" s="220"/>
      <c r="E10" s="220"/>
      <c r="F10" s="220"/>
      <c r="G10" s="220"/>
      <c r="H10" s="177"/>
      <c r="I10" s="225"/>
      <c r="J10" s="226"/>
      <c r="K10" s="226"/>
      <c r="L10" s="226"/>
      <c r="M10" s="226"/>
      <c r="N10" s="226"/>
      <c r="O10" s="226"/>
      <c r="P10" s="227"/>
    </row>
    <row r="11" spans="1:16" ht="15" customHeight="1" x14ac:dyDescent="0.2">
      <c r="D11" s="220"/>
      <c r="E11" s="220"/>
      <c r="F11" s="220"/>
      <c r="G11" s="220"/>
      <c r="I11" s="225"/>
      <c r="J11" s="226"/>
      <c r="K11" s="226"/>
      <c r="L11" s="226"/>
      <c r="M11" s="226"/>
      <c r="N11" s="226"/>
      <c r="O11" s="226"/>
      <c r="P11" s="227"/>
    </row>
    <row r="12" spans="1:16" ht="15" customHeight="1" x14ac:dyDescent="0.2">
      <c r="A12" s="171" t="s">
        <v>5</v>
      </c>
      <c r="I12" s="225"/>
      <c r="J12" s="226"/>
      <c r="K12" s="226"/>
      <c r="L12" s="226"/>
      <c r="M12" s="226"/>
      <c r="N12" s="226"/>
      <c r="O12" s="226"/>
      <c r="P12" s="227"/>
    </row>
    <row r="13" spans="1:16" ht="15" customHeight="1" x14ac:dyDescent="0.2">
      <c r="A13" s="220"/>
      <c r="B13" s="220"/>
      <c r="C13" s="220"/>
      <c r="D13" s="220"/>
      <c r="E13" s="220"/>
      <c r="F13" s="220"/>
      <c r="G13" s="220"/>
      <c r="I13" s="225"/>
      <c r="J13" s="226"/>
      <c r="K13" s="226"/>
      <c r="L13" s="226"/>
      <c r="M13" s="226"/>
      <c r="N13" s="226"/>
      <c r="O13" s="226"/>
      <c r="P13" s="227"/>
    </row>
    <row r="14" spans="1:16" ht="15" customHeight="1" x14ac:dyDescent="0.2">
      <c r="A14" s="220"/>
      <c r="B14" s="220"/>
      <c r="C14" s="220"/>
      <c r="D14" s="220"/>
      <c r="E14" s="220"/>
      <c r="F14" s="220"/>
      <c r="G14" s="220"/>
      <c r="I14" s="225"/>
      <c r="J14" s="226"/>
      <c r="K14" s="226"/>
      <c r="L14" s="226"/>
      <c r="M14" s="226"/>
      <c r="N14" s="226"/>
      <c r="O14" s="226"/>
      <c r="P14" s="227"/>
    </row>
    <row r="15" spans="1:16" ht="15" customHeight="1" x14ac:dyDescent="0.2">
      <c r="A15" s="220"/>
      <c r="B15" s="220"/>
      <c r="C15" s="220"/>
      <c r="D15" s="220"/>
      <c r="E15" s="220"/>
      <c r="F15" s="220"/>
      <c r="G15" s="220"/>
      <c r="I15" s="225"/>
      <c r="J15" s="226"/>
      <c r="K15" s="226"/>
      <c r="L15" s="226"/>
      <c r="M15" s="226"/>
      <c r="N15" s="226"/>
      <c r="O15" s="226"/>
      <c r="P15" s="227"/>
    </row>
    <row r="16" spans="1:16" ht="15" customHeight="1" x14ac:dyDescent="0.2">
      <c r="A16" s="220"/>
      <c r="B16" s="220"/>
      <c r="C16" s="220"/>
      <c r="D16" s="220"/>
      <c r="E16" s="220"/>
      <c r="F16" s="220"/>
      <c r="G16" s="220"/>
      <c r="I16" s="228"/>
      <c r="J16" s="229"/>
      <c r="K16" s="229"/>
      <c r="L16" s="229"/>
      <c r="M16" s="229"/>
      <c r="N16" s="229"/>
      <c r="O16" s="229"/>
      <c r="P16" s="230"/>
    </row>
    <row r="17" spans="1:18" ht="15" customHeight="1" x14ac:dyDescent="0.2">
      <c r="A17" s="220"/>
      <c r="B17" s="220"/>
      <c r="C17" s="220"/>
      <c r="D17" s="220"/>
      <c r="E17" s="220"/>
      <c r="F17" s="220"/>
      <c r="G17" s="220"/>
      <c r="I17" s="178"/>
      <c r="J17" s="178"/>
      <c r="K17" s="178"/>
      <c r="L17" s="178"/>
      <c r="M17" s="178"/>
      <c r="N17" s="178"/>
      <c r="O17" s="178"/>
      <c r="P17" s="178"/>
    </row>
    <row r="18" spans="1:18" ht="15" customHeight="1" x14ac:dyDescent="0.25">
      <c r="A18" s="220"/>
      <c r="B18" s="220"/>
      <c r="C18" s="220"/>
      <c r="D18" s="220"/>
      <c r="E18" s="220"/>
      <c r="F18" s="220"/>
      <c r="G18" s="220"/>
      <c r="K18" s="264"/>
      <c r="L18" s="265"/>
      <c r="M18" s="265"/>
      <c r="N18" s="264"/>
      <c r="O18" s="264"/>
      <c r="P18" s="266"/>
    </row>
    <row r="19" spans="1:18" ht="15" customHeight="1" x14ac:dyDescent="0.25">
      <c r="I19" s="172"/>
      <c r="J19" s="172"/>
      <c r="K19" s="266"/>
      <c r="L19" s="265"/>
      <c r="M19" s="264"/>
      <c r="N19" s="264"/>
      <c r="O19" s="264"/>
      <c r="P19" s="267"/>
    </row>
    <row r="21" spans="1:18" ht="15" customHeight="1" thickBot="1" x14ac:dyDescent="0.3">
      <c r="A21" s="239" t="s">
        <v>6</v>
      </c>
      <c r="B21" s="234"/>
      <c r="C21" s="234"/>
      <c r="D21" s="234"/>
      <c r="E21" s="234"/>
      <c r="F21" s="234"/>
      <c r="G21" s="234" t="s">
        <v>7</v>
      </c>
      <c r="H21" s="234"/>
      <c r="I21" s="234"/>
      <c r="J21" s="119" t="s">
        <v>8</v>
      </c>
      <c r="K21" s="179"/>
    </row>
    <row r="22" spans="1:18" ht="36.75" thickBot="1" x14ac:dyDescent="0.25">
      <c r="A22" s="180" t="s">
        <v>9</v>
      </c>
      <c r="B22" s="235" t="s">
        <v>10</v>
      </c>
      <c r="C22" s="235"/>
      <c r="D22" s="235"/>
      <c r="E22" s="235"/>
      <c r="F22" s="235"/>
      <c r="G22" s="181" t="s">
        <v>11</v>
      </c>
      <c r="H22" s="181" t="s">
        <v>12</v>
      </c>
      <c r="I22" s="181" t="s">
        <v>13</v>
      </c>
      <c r="J22" s="181" t="s">
        <v>14</v>
      </c>
      <c r="K22" s="182" t="s">
        <v>15</v>
      </c>
      <c r="M22" s="236" t="s">
        <v>150</v>
      </c>
      <c r="N22" s="237"/>
      <c r="O22" s="237"/>
      <c r="P22" s="238"/>
      <c r="R22" s="183"/>
    </row>
    <row r="23" spans="1:18" ht="15" customHeight="1" x14ac:dyDescent="0.2">
      <c r="A23" s="45"/>
      <c r="B23" s="240"/>
      <c r="C23" s="240"/>
      <c r="D23" s="240"/>
      <c r="E23" s="240"/>
      <c r="F23" s="240"/>
      <c r="G23" s="44"/>
      <c r="H23" s="44"/>
      <c r="I23" s="44"/>
      <c r="J23" s="44"/>
      <c r="K23" s="44"/>
      <c r="M23" s="184" t="s">
        <v>16</v>
      </c>
      <c r="N23" s="185"/>
      <c r="O23" s="186"/>
      <c r="P23" s="120"/>
    </row>
    <row r="24" spans="1:18" ht="15" customHeight="1" x14ac:dyDescent="0.2">
      <c r="A24" s="45"/>
      <c r="B24" s="232"/>
      <c r="C24" s="232"/>
      <c r="D24" s="232"/>
      <c r="E24" s="232"/>
      <c r="F24" s="232"/>
      <c r="G24" s="44"/>
      <c r="H24" s="44"/>
      <c r="I24" s="44"/>
      <c r="J24" s="44"/>
      <c r="K24" s="44"/>
      <c r="M24" s="187"/>
      <c r="N24" s="188"/>
      <c r="P24" s="189"/>
    </row>
    <row r="25" spans="1:18" ht="15" customHeight="1" x14ac:dyDescent="0.2">
      <c r="A25" s="45"/>
      <c r="B25" s="232"/>
      <c r="C25" s="232"/>
      <c r="D25" s="232"/>
      <c r="E25" s="232"/>
      <c r="F25" s="232"/>
      <c r="G25" s="44"/>
      <c r="H25" s="44"/>
      <c r="I25" s="44"/>
      <c r="J25" s="44"/>
      <c r="K25" s="44"/>
      <c r="M25" s="187" t="s">
        <v>17</v>
      </c>
      <c r="N25" s="188"/>
      <c r="P25" s="121"/>
    </row>
    <row r="26" spans="1:18" ht="15" customHeight="1" x14ac:dyDescent="0.2">
      <c r="A26" s="45"/>
      <c r="B26" s="232"/>
      <c r="C26" s="232"/>
      <c r="D26" s="232"/>
      <c r="E26" s="232"/>
      <c r="F26" s="232"/>
      <c r="G26" s="44"/>
      <c r="H26" s="44"/>
      <c r="I26" s="44"/>
      <c r="J26" s="44"/>
      <c r="K26" s="44"/>
      <c r="M26" s="187"/>
      <c r="N26" s="188"/>
      <c r="P26" s="189"/>
    </row>
    <row r="27" spans="1:18" ht="15" customHeight="1" x14ac:dyDescent="0.2">
      <c r="A27" s="45"/>
      <c r="B27" s="232"/>
      <c r="C27" s="232"/>
      <c r="D27" s="232"/>
      <c r="E27" s="232"/>
      <c r="F27" s="232"/>
      <c r="G27" s="44"/>
      <c r="H27" s="44"/>
      <c r="I27" s="44"/>
      <c r="J27" s="44"/>
      <c r="K27" s="44"/>
      <c r="M27" s="187" t="s">
        <v>18</v>
      </c>
      <c r="N27" s="188"/>
      <c r="P27" s="121"/>
    </row>
    <row r="28" spans="1:18" ht="15" customHeight="1" x14ac:dyDescent="0.2">
      <c r="A28" s="45"/>
      <c r="B28" s="232"/>
      <c r="C28" s="232"/>
      <c r="D28" s="232"/>
      <c r="E28" s="232"/>
      <c r="F28" s="232"/>
      <c r="G28" s="44"/>
      <c r="H28" s="44"/>
      <c r="I28" s="44"/>
      <c r="J28" s="44"/>
      <c r="K28" s="44"/>
      <c r="M28" s="187"/>
      <c r="N28" s="190"/>
      <c r="P28" s="189"/>
    </row>
    <row r="29" spans="1:18" ht="15" customHeight="1" x14ac:dyDescent="0.2">
      <c r="A29" s="45"/>
      <c r="B29" s="232"/>
      <c r="C29" s="232"/>
      <c r="D29" s="232"/>
      <c r="E29" s="232"/>
      <c r="F29" s="232"/>
      <c r="G29" s="44"/>
      <c r="H29" s="44"/>
      <c r="I29" s="44"/>
      <c r="J29" s="44"/>
      <c r="K29" s="44"/>
      <c r="M29" s="187" t="s">
        <v>19</v>
      </c>
      <c r="N29" s="188"/>
      <c r="P29" s="121"/>
    </row>
    <row r="30" spans="1:18" ht="15" customHeight="1" x14ac:dyDescent="0.2">
      <c r="A30" s="45"/>
      <c r="B30" s="232"/>
      <c r="C30" s="232"/>
      <c r="D30" s="232"/>
      <c r="E30" s="232"/>
      <c r="F30" s="232"/>
      <c r="G30" s="44"/>
      <c r="H30" s="44"/>
      <c r="I30" s="44"/>
      <c r="J30" s="44"/>
      <c r="K30" s="44"/>
      <c r="M30" s="187"/>
      <c r="N30" s="190"/>
      <c r="P30" s="191"/>
    </row>
    <row r="31" spans="1:18" ht="15" customHeight="1" x14ac:dyDescent="0.2">
      <c r="A31" s="45"/>
      <c r="B31" s="232"/>
      <c r="C31" s="232"/>
      <c r="D31" s="232"/>
      <c r="E31" s="232"/>
      <c r="F31" s="232"/>
      <c r="G31" s="44"/>
      <c r="H31" s="44"/>
      <c r="I31" s="44"/>
      <c r="J31" s="44"/>
      <c r="K31" s="44"/>
      <c r="M31" s="187" t="s">
        <v>20</v>
      </c>
      <c r="N31" s="188"/>
      <c r="P31" s="121"/>
    </row>
    <row r="32" spans="1:18" ht="15" customHeight="1" x14ac:dyDescent="0.2">
      <c r="A32" s="45"/>
      <c r="B32" s="232"/>
      <c r="C32" s="232"/>
      <c r="D32" s="232"/>
      <c r="E32" s="232"/>
      <c r="F32" s="232"/>
      <c r="G32" s="44"/>
      <c r="H32" s="44"/>
      <c r="I32" s="44"/>
      <c r="J32" s="44"/>
      <c r="K32" s="44"/>
      <c r="M32" s="187"/>
      <c r="N32" s="190"/>
      <c r="P32" s="189"/>
    </row>
    <row r="33" spans="1:16" ht="15" customHeight="1" x14ac:dyDescent="0.2">
      <c r="A33" s="45"/>
      <c r="B33" s="232"/>
      <c r="C33" s="232"/>
      <c r="D33" s="232"/>
      <c r="E33" s="232"/>
      <c r="F33" s="232"/>
      <c r="G33" s="44"/>
      <c r="H33" s="44"/>
      <c r="I33" s="44"/>
      <c r="J33" s="44"/>
      <c r="K33" s="44"/>
      <c r="M33" s="187" t="s">
        <v>21</v>
      </c>
      <c r="N33" s="188"/>
      <c r="P33" s="121"/>
    </row>
    <row r="34" spans="1:16" ht="15" customHeight="1" x14ac:dyDescent="0.2">
      <c r="A34" s="45"/>
      <c r="B34" s="232"/>
      <c r="C34" s="232"/>
      <c r="D34" s="232"/>
      <c r="E34" s="232"/>
      <c r="F34" s="232"/>
      <c r="G34" s="44"/>
      <c r="H34" s="44"/>
      <c r="I34" s="44"/>
      <c r="J34" s="44"/>
      <c r="K34" s="44"/>
      <c r="M34" s="192"/>
      <c r="N34" s="190"/>
      <c r="P34" s="189"/>
    </row>
    <row r="35" spans="1:16" ht="15" customHeight="1" x14ac:dyDescent="0.2">
      <c r="A35" s="45"/>
      <c r="B35" s="232"/>
      <c r="C35" s="232"/>
      <c r="D35" s="232"/>
      <c r="E35" s="232"/>
      <c r="F35" s="232"/>
      <c r="G35" s="44"/>
      <c r="H35" s="44"/>
      <c r="I35" s="44"/>
      <c r="J35" s="44"/>
      <c r="K35" s="44"/>
      <c r="M35" s="187" t="s">
        <v>22</v>
      </c>
      <c r="N35" s="188"/>
      <c r="P35" s="121"/>
    </row>
    <row r="36" spans="1:16" ht="15" customHeight="1" x14ac:dyDescent="0.2">
      <c r="A36" s="45"/>
      <c r="B36" s="232"/>
      <c r="C36" s="232"/>
      <c r="D36" s="232"/>
      <c r="E36" s="232"/>
      <c r="F36" s="232"/>
      <c r="G36" s="44"/>
      <c r="H36" s="44"/>
      <c r="I36" s="44"/>
      <c r="J36" s="44"/>
      <c r="K36" s="44"/>
      <c r="M36" s="192"/>
      <c r="N36" s="190"/>
      <c r="P36" s="189"/>
    </row>
    <row r="37" spans="1:16" ht="15" customHeight="1" x14ac:dyDescent="0.2">
      <c r="F37" s="193" t="s">
        <v>23</v>
      </c>
      <c r="G37" s="194">
        <f>SUM(G23:G36)</f>
        <v>0</v>
      </c>
      <c r="H37" s="194">
        <f>SUM(H23:H36)</f>
        <v>0</v>
      </c>
      <c r="I37" s="194">
        <f>SUM(I23:I36)</f>
        <v>0</v>
      </c>
      <c r="J37" s="194">
        <f>SUM(J23:J36)</f>
        <v>0</v>
      </c>
      <c r="K37" s="194">
        <f>SUM(K23:K36)</f>
        <v>0</v>
      </c>
      <c r="M37" s="268"/>
      <c r="N37" s="269"/>
      <c r="O37" s="270"/>
      <c r="P37" s="271"/>
    </row>
    <row r="38" spans="1:16" ht="15" customHeight="1" thickBot="1" x14ac:dyDescent="0.25">
      <c r="B38" s="195"/>
      <c r="E38" s="195"/>
      <c r="G38" s="195"/>
      <c r="H38" s="196"/>
      <c r="I38" s="197"/>
      <c r="J38" s="198" t="s">
        <v>24</v>
      </c>
      <c r="K38" s="199">
        <f>IF(K37*0.35&lt;300,K37*0.35,300)</f>
        <v>0</v>
      </c>
      <c r="M38" s="200"/>
      <c r="N38" s="201"/>
      <c r="O38" s="202"/>
      <c r="P38" s="203"/>
    </row>
    <row r="39" spans="1:16" ht="15" customHeight="1" x14ac:dyDescent="0.2">
      <c r="B39" s="195"/>
      <c r="E39" s="195"/>
      <c r="G39" s="195"/>
      <c r="H39" s="204"/>
      <c r="J39" s="195"/>
      <c r="K39" s="205"/>
      <c r="N39" s="190"/>
      <c r="P39" s="190"/>
    </row>
    <row r="40" spans="1:16" ht="15" customHeight="1" thickBot="1" x14ac:dyDescent="0.3">
      <c r="B40" s="195"/>
      <c r="E40" s="195"/>
      <c r="G40" s="195"/>
      <c r="H40" s="206"/>
      <c r="K40" s="205"/>
      <c r="L40" s="207" t="s">
        <v>25</v>
      </c>
      <c r="M40" s="208"/>
      <c r="N40" s="207"/>
      <c r="O40" s="175"/>
      <c r="P40" s="209">
        <f>SUM(G37:J37,K38,P23,P25,P27,P29,P31,P33,P35,P37-P19)</f>
        <v>0</v>
      </c>
    </row>
    <row r="41" spans="1:16" ht="15" customHeight="1" thickTop="1" x14ac:dyDescent="0.2">
      <c r="A41" s="233" t="s">
        <v>26</v>
      </c>
      <c r="B41" s="233"/>
      <c r="C41" s="233"/>
      <c r="D41" s="233"/>
      <c r="E41" s="233"/>
      <c r="F41" s="233"/>
      <c r="G41" s="233"/>
      <c r="H41" s="233"/>
      <c r="I41" s="233"/>
      <c r="J41" s="233"/>
      <c r="K41" s="233"/>
      <c r="L41" s="233"/>
      <c r="M41" s="233"/>
      <c r="N41" s="233"/>
      <c r="O41" s="233"/>
      <c r="P41" s="233"/>
    </row>
    <row r="42" spans="1:16" ht="15" customHeight="1" x14ac:dyDescent="0.2">
      <c r="A42" s="233"/>
      <c r="B42" s="233"/>
      <c r="C42" s="233"/>
      <c r="D42" s="233"/>
      <c r="E42" s="233"/>
      <c r="F42" s="233"/>
      <c r="G42" s="233"/>
      <c r="H42" s="233"/>
      <c r="I42" s="233"/>
      <c r="J42" s="233"/>
      <c r="K42" s="233"/>
      <c r="L42" s="233"/>
      <c r="M42" s="233"/>
      <c r="N42" s="233"/>
      <c r="O42" s="233"/>
      <c r="P42" s="233"/>
    </row>
    <row r="43" spans="1:16" ht="15" customHeight="1" x14ac:dyDescent="0.2">
      <c r="A43" s="210"/>
      <c r="B43" s="210"/>
      <c r="C43" s="210"/>
      <c r="D43" s="210"/>
      <c r="E43" s="210"/>
      <c r="F43" s="210"/>
      <c r="G43" s="210"/>
      <c r="H43" s="210"/>
      <c r="I43" s="210"/>
      <c r="J43" s="210"/>
      <c r="K43" s="210"/>
      <c r="L43" s="210"/>
      <c r="M43" s="210"/>
      <c r="N43" s="210"/>
      <c r="O43" s="210"/>
      <c r="P43" s="210"/>
    </row>
    <row r="44" spans="1:16" ht="15" customHeight="1" x14ac:dyDescent="0.2">
      <c r="A44" s="171" t="s">
        <v>27</v>
      </c>
      <c r="B44" s="211" t="s">
        <v>28</v>
      </c>
      <c r="C44" s="46"/>
      <c r="D44" s="212"/>
      <c r="E44" s="213"/>
      <c r="F44" s="212"/>
      <c r="G44" s="195" t="s">
        <v>29</v>
      </c>
      <c r="H44" s="231"/>
      <c r="I44" s="231"/>
      <c r="K44" s="171" t="s">
        <v>30</v>
      </c>
      <c r="P44" s="43"/>
    </row>
    <row r="46" spans="1:16" ht="15" customHeight="1" x14ac:dyDescent="0.2">
      <c r="A46" s="171" t="s">
        <v>31</v>
      </c>
      <c r="C46" s="211"/>
      <c r="D46" s="43"/>
      <c r="E46" s="212"/>
      <c r="F46" s="212"/>
      <c r="G46" s="195" t="s">
        <v>29</v>
      </c>
      <c r="H46" s="231"/>
      <c r="I46" s="231"/>
      <c r="J46" s="214"/>
    </row>
  </sheetData>
  <sheetProtection sheet="1" objects="1" scenarios="1" formatColumns="0" selectLockedCells="1"/>
  <mergeCells count="25">
    <mergeCell ref="B30:F30"/>
    <mergeCell ref="A21:F21"/>
    <mergeCell ref="B25:F25"/>
    <mergeCell ref="B26:F26"/>
    <mergeCell ref="B23:F23"/>
    <mergeCell ref="B24:F24"/>
    <mergeCell ref="B27:F27"/>
    <mergeCell ref="B28:F28"/>
    <mergeCell ref="B29:F29"/>
    <mergeCell ref="A13:G18"/>
    <mergeCell ref="D9:G11"/>
    <mergeCell ref="A1:M1"/>
    <mergeCell ref="I9:P16"/>
    <mergeCell ref="H46:I46"/>
    <mergeCell ref="H44:I44"/>
    <mergeCell ref="B32:F32"/>
    <mergeCell ref="B33:F33"/>
    <mergeCell ref="B34:F34"/>
    <mergeCell ref="B35:F35"/>
    <mergeCell ref="B36:F36"/>
    <mergeCell ref="A41:P42"/>
    <mergeCell ref="B31:F31"/>
    <mergeCell ref="G21:I21"/>
    <mergeCell ref="B22:F22"/>
    <mergeCell ref="M22:P22"/>
  </mergeCells>
  <dataValidations count="4">
    <dataValidation type="list" allowBlank="1" showInputMessage="1" showErrorMessage="1" sqref="P44" xr:uid="{D70E6083-5CF7-4ADA-A985-3086390A121E}">
      <formula1>"Yes,No"</formula1>
    </dataValidation>
    <dataValidation type="custom" allowBlank="1" showInputMessage="1" showErrorMessage="1" errorTitle="Duplicate date" error="Cannot list the same date of travel on more than 1 line" sqref="A23:A36" xr:uid="{2D18A6AF-A1E5-48E1-A853-358DE922F355}">
      <formula1>COUNTIF($A$23:$A$36, A23)=1</formula1>
    </dataValidation>
    <dataValidation type="decimal" operator="greaterThan" allowBlank="1" showInputMessage="1" showErrorMessage="1" sqref="P37 P19 P23 P25 P27 P29 P31 P33 P35 G23:I36 K23:K36" xr:uid="{840A3A1C-6E19-4BCD-9D47-F83837038BC8}">
      <formula1>0</formula1>
    </dataValidation>
    <dataValidation type="decimal" operator="lessThan" allowBlank="1" showInputMessage="1" showErrorMessage="1" errorTitle="$5" error="Incidental cannot exceed $5.00 per day" sqref="J23:J36" xr:uid="{F4EC0429-6662-48AA-BB3E-1AC58C84DA85}">
      <formula1>5.01</formula1>
    </dataValidation>
  </dataValidations>
  <hyperlinks>
    <hyperlink ref="J21" r:id="rId1" xr:uid="{847CD232-E2D4-4E0E-8038-4464A11FAC26}"/>
  </hyperlinks>
  <pageMargins left="0.5" right="0.5" top="0.25" bottom="0.5" header="0.3" footer="0.3"/>
  <pageSetup paperSize="5" scale="85" fitToWidth="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6D57A-2160-4D3D-9066-C369DEAC3509}">
  <sheetPr>
    <pageSetUpPr fitToPage="1"/>
  </sheetPr>
  <dimension ref="A1:W50"/>
  <sheetViews>
    <sheetView showZeros="0" zoomScaleNormal="100" workbookViewId="0">
      <selection activeCell="H3" sqref="H3"/>
    </sheetView>
  </sheetViews>
  <sheetFormatPr defaultColWidth="9.140625" defaultRowHeight="15" x14ac:dyDescent="0.25"/>
  <cols>
    <col min="1" max="1" width="13.42578125" style="57" customWidth="1"/>
    <col min="2" max="17" width="10.7109375" style="57" customWidth="1"/>
    <col min="18" max="18" width="17.85546875" style="57" customWidth="1"/>
    <col min="19" max="19" width="10.7109375" style="21" customWidth="1"/>
    <col min="20" max="20" width="9.42578125" style="57" customWidth="1"/>
    <col min="21" max="21" width="11.7109375" style="57" customWidth="1"/>
    <col min="22" max="16384" width="9.140625" style="57"/>
  </cols>
  <sheetData>
    <row r="1" spans="1:21" ht="15.75" thickBot="1" x14ac:dyDescent="0.3">
      <c r="A1" s="56" t="s">
        <v>32</v>
      </c>
      <c r="F1" s="58" t="s">
        <v>33</v>
      </c>
      <c r="G1" s="58"/>
      <c r="H1" s="1" t="s">
        <v>148</v>
      </c>
      <c r="I1" s="59">
        <f>'NONAPPELLATE Travel'!P44</f>
        <v>0</v>
      </c>
      <c r="K1" s="60" t="s">
        <v>34</v>
      </c>
      <c r="L1" s="60"/>
      <c r="M1" s="22"/>
      <c r="N1" s="166"/>
      <c r="O1" s="166"/>
    </row>
    <row r="2" spans="1:21" ht="8.25" customHeight="1" x14ac:dyDescent="0.25">
      <c r="A2" s="61"/>
    </row>
    <row r="3" spans="1:21" ht="15.75" thickBot="1" x14ac:dyDescent="0.3">
      <c r="A3" s="60" t="s">
        <v>35</v>
      </c>
      <c r="C3" s="248">
        <f>'NONAPPELLATE Travel'!D3</f>
        <v>0</v>
      </c>
      <c r="D3" s="248"/>
      <c r="E3" s="248"/>
      <c r="G3" s="60" t="s">
        <v>36</v>
      </c>
      <c r="H3" s="4"/>
      <c r="K3" s="60" t="s">
        <v>37</v>
      </c>
      <c r="M3" s="63">
        <f>'NONAPPELLATE Travel'!D7</f>
        <v>0</v>
      </c>
      <c r="N3" s="62"/>
      <c r="O3" s="62"/>
    </row>
    <row r="4" spans="1:21" ht="6.95" customHeight="1" x14ac:dyDescent="0.25">
      <c r="A4" s="60"/>
      <c r="C4" s="64"/>
      <c r="D4" s="64"/>
      <c r="E4" s="64"/>
      <c r="G4" s="60"/>
      <c r="H4" s="215"/>
      <c r="K4" s="60"/>
      <c r="N4" s="65"/>
      <c r="O4" s="65"/>
      <c r="S4" s="216"/>
    </row>
    <row r="5" spans="1:21" x14ac:dyDescent="0.25">
      <c r="A5" s="60" t="s">
        <v>146</v>
      </c>
      <c r="C5" s="217">
        <f>'NONAPPELLATE Travel'!D5</f>
        <v>0</v>
      </c>
      <c r="D5" s="217"/>
      <c r="E5" s="217"/>
      <c r="G5" s="60"/>
      <c r="H5" s="65"/>
      <c r="K5" s="60"/>
      <c r="N5" s="65"/>
      <c r="O5" s="65"/>
    </row>
    <row r="6" spans="1:21" x14ac:dyDescent="0.25">
      <c r="A6" s="60"/>
      <c r="C6" s="64"/>
      <c r="D6" s="64"/>
      <c r="E6" s="64"/>
      <c r="G6" s="60"/>
      <c r="H6" s="65"/>
      <c r="K6" s="60"/>
      <c r="N6" s="65"/>
      <c r="O6" s="65"/>
    </row>
    <row r="7" spans="1:21" ht="15" customHeight="1" x14ac:dyDescent="0.25">
      <c r="A7" s="60" t="s">
        <v>38</v>
      </c>
      <c r="C7" s="55">
        <f>'NONAPPELLATE Travel'!A13</f>
        <v>0</v>
      </c>
      <c r="D7" s="66"/>
      <c r="E7" s="66"/>
      <c r="F7" s="66"/>
      <c r="G7" s="66"/>
      <c r="H7" s="66"/>
      <c r="I7" s="66"/>
      <c r="J7" s="66"/>
      <c r="K7" s="66"/>
      <c r="L7" s="66"/>
      <c r="M7" s="66"/>
      <c r="N7" s="66"/>
      <c r="O7" s="66"/>
      <c r="P7" s="66"/>
      <c r="Q7" s="66"/>
    </row>
    <row r="8" spans="1:21" x14ac:dyDescent="0.25">
      <c r="A8" s="60"/>
      <c r="C8" s="66"/>
      <c r="D8" s="66"/>
      <c r="E8" s="66"/>
      <c r="F8" s="66"/>
      <c r="G8" s="66"/>
      <c r="H8" s="66"/>
      <c r="I8" s="66"/>
      <c r="J8" s="66"/>
      <c r="K8" s="66"/>
      <c r="L8" s="66"/>
      <c r="M8" s="66"/>
      <c r="N8" s="66"/>
      <c r="O8" s="66"/>
      <c r="P8" s="66"/>
      <c r="Q8" s="66"/>
    </row>
    <row r="9" spans="1:21" ht="15.75" thickBot="1" x14ac:dyDescent="0.3">
      <c r="A9" s="60"/>
      <c r="C9" s="64"/>
      <c r="D9" s="64"/>
      <c r="E9" s="64"/>
      <c r="G9" s="60"/>
      <c r="H9" s="65"/>
      <c r="N9" s="65"/>
      <c r="O9" s="65"/>
    </row>
    <row r="10" spans="1:21" ht="15" customHeight="1" x14ac:dyDescent="0.25">
      <c r="A10" s="60" t="s">
        <v>39</v>
      </c>
      <c r="C10" s="252">
        <f>'NONAPPELLATE Travel'!I9</f>
        <v>0</v>
      </c>
      <c r="D10" s="253"/>
      <c r="E10" s="253"/>
      <c r="F10" s="253"/>
      <c r="G10" s="253"/>
      <c r="H10" s="253"/>
      <c r="I10" s="253"/>
      <c r="J10" s="253"/>
      <c r="K10" s="253"/>
      <c r="L10" s="253"/>
      <c r="M10" s="253"/>
      <c r="N10" s="253"/>
      <c r="O10" s="253"/>
      <c r="P10" s="254"/>
      <c r="Q10" s="167"/>
    </row>
    <row r="11" spans="1:21" x14ac:dyDescent="0.25">
      <c r="A11" s="60"/>
      <c r="C11" s="255"/>
      <c r="D11" s="256"/>
      <c r="E11" s="256"/>
      <c r="F11" s="256"/>
      <c r="G11" s="256"/>
      <c r="H11" s="256"/>
      <c r="I11" s="256"/>
      <c r="J11" s="256"/>
      <c r="K11" s="256"/>
      <c r="L11" s="256"/>
      <c r="M11" s="256"/>
      <c r="N11" s="256"/>
      <c r="O11" s="256"/>
      <c r="P11" s="257"/>
      <c r="Q11" s="167"/>
    </row>
    <row r="12" spans="1:21" ht="15.75" thickBot="1" x14ac:dyDescent="0.3">
      <c r="A12" s="60"/>
      <c r="C12" s="258"/>
      <c r="D12" s="259"/>
      <c r="E12" s="259"/>
      <c r="F12" s="259"/>
      <c r="G12" s="259"/>
      <c r="H12" s="259"/>
      <c r="I12" s="259"/>
      <c r="J12" s="259"/>
      <c r="K12" s="259"/>
      <c r="L12" s="259"/>
      <c r="M12" s="259"/>
      <c r="N12" s="259"/>
      <c r="O12" s="259"/>
      <c r="P12" s="260"/>
      <c r="Q12" s="167"/>
    </row>
    <row r="13" spans="1:21" ht="15.75" thickBot="1" x14ac:dyDescent="0.3">
      <c r="L13" s="67"/>
      <c r="M13" s="67"/>
      <c r="N13" s="67"/>
    </row>
    <row r="14" spans="1:21" ht="15.75" thickBot="1" x14ac:dyDescent="0.3">
      <c r="A14" s="249" t="s">
        <v>40</v>
      </c>
      <c r="B14" s="250"/>
      <c r="C14" s="250"/>
      <c r="D14" s="250"/>
      <c r="E14" s="250"/>
      <c r="F14" s="250"/>
      <c r="G14" s="250"/>
      <c r="H14" s="250"/>
      <c r="I14" s="250"/>
      <c r="J14" s="250"/>
      <c r="K14" s="250"/>
      <c r="L14" s="250"/>
      <c r="M14" s="250"/>
      <c r="N14" s="250"/>
      <c r="O14" s="250"/>
      <c r="P14" s="251"/>
      <c r="Q14" s="272"/>
      <c r="R14" s="68" t="s">
        <v>41</v>
      </c>
      <c r="S14" s="2"/>
      <c r="T14" s="69"/>
      <c r="U14" s="70"/>
    </row>
    <row r="15" spans="1:21" ht="30.75" thickBot="1" x14ac:dyDescent="0.3">
      <c r="A15" s="71" t="s">
        <v>42</v>
      </c>
      <c r="B15" s="71" t="s">
        <v>43</v>
      </c>
      <c r="C15" s="72" t="s">
        <v>44</v>
      </c>
      <c r="D15" s="71" t="s">
        <v>45</v>
      </c>
      <c r="E15" s="71" t="s">
        <v>46</v>
      </c>
      <c r="F15" s="73" t="s">
        <v>47</v>
      </c>
      <c r="G15" s="74" t="s">
        <v>16</v>
      </c>
      <c r="H15" s="71" t="s">
        <v>18</v>
      </c>
      <c r="I15" s="71" t="s">
        <v>19</v>
      </c>
      <c r="J15" s="74" t="s">
        <v>20</v>
      </c>
      <c r="K15" s="73" t="s">
        <v>48</v>
      </c>
      <c r="L15" s="71" t="s">
        <v>49</v>
      </c>
      <c r="M15" s="75" t="s">
        <v>50</v>
      </c>
      <c r="N15" s="76" t="s">
        <v>21</v>
      </c>
      <c r="O15" s="282" t="s">
        <v>51</v>
      </c>
      <c r="P15" s="71" t="s">
        <v>22</v>
      </c>
      <c r="Q15" s="280"/>
      <c r="R15" s="77"/>
      <c r="S15" s="3"/>
      <c r="T15" s="78"/>
      <c r="U15" s="79"/>
    </row>
    <row r="16" spans="1:21" ht="15.75" thickBot="1" x14ac:dyDescent="0.3">
      <c r="A16" s="80"/>
      <c r="B16" s="81"/>
      <c r="C16" s="82"/>
      <c r="D16" s="81"/>
      <c r="E16" s="81"/>
      <c r="F16" s="81"/>
      <c r="G16" s="83"/>
      <c r="H16" s="81"/>
      <c r="I16" s="81"/>
      <c r="J16" s="83"/>
      <c r="K16" s="81"/>
      <c r="L16" s="84"/>
      <c r="M16" s="6">
        <v>0.35</v>
      </c>
      <c r="N16" s="82"/>
      <c r="O16" s="274"/>
      <c r="P16" s="81"/>
      <c r="Q16" s="280"/>
      <c r="R16" s="77" t="s">
        <v>52</v>
      </c>
      <c r="S16" s="29"/>
      <c r="T16" s="78"/>
      <c r="U16" s="79"/>
    </row>
    <row r="17" spans="1:23" x14ac:dyDescent="0.25">
      <c r="A17" s="85">
        <f>'NONAPPELLATE Travel'!A23</f>
        <v>0</v>
      </c>
      <c r="B17" s="23">
        <f>'NONAPPELLATE Travel'!J23</f>
        <v>0</v>
      </c>
      <c r="C17" s="24">
        <f>'NONAPPELLATE Travel'!G23</f>
        <v>0</v>
      </c>
      <c r="D17" s="23">
        <f>'NONAPPELLATE Travel'!H23</f>
        <v>0</v>
      </c>
      <c r="E17" s="23">
        <f>'NONAPPELLATE Travel'!I23</f>
        <v>0</v>
      </c>
      <c r="F17" s="7">
        <f>+C17+D17+E17</f>
        <v>0</v>
      </c>
      <c r="G17" s="35"/>
      <c r="H17" s="86">
        <f>'NONAPPELLATE Travel'!P27</f>
        <v>0</v>
      </c>
      <c r="I17" s="86">
        <f>'NONAPPELLATE Travel'!P29</f>
        <v>0</v>
      </c>
      <c r="J17" s="35"/>
      <c r="K17" s="7">
        <f>+I17+H17+J17</f>
        <v>0</v>
      </c>
      <c r="L17" s="27">
        <f>'NONAPPELLATE Travel'!K23</f>
        <v>0</v>
      </c>
      <c r="M17" s="87"/>
      <c r="N17" s="86">
        <f>'NONAPPELLATE Travel'!P33</f>
        <v>0</v>
      </c>
      <c r="O17" s="275">
        <f>'NONAPPELLATE Travel'!P25</f>
        <v>0</v>
      </c>
      <c r="P17" s="86">
        <f>'NONAPPELLATE Travel'!P35</f>
        <v>0</v>
      </c>
      <c r="Q17" s="169"/>
      <c r="R17" s="77" t="s">
        <v>53</v>
      </c>
      <c r="S17" s="29"/>
      <c r="T17" s="88" t="e">
        <f>+S17/S16</f>
        <v>#DIV/0!</v>
      </c>
      <c r="U17" s="89" t="s">
        <v>54</v>
      </c>
    </row>
    <row r="18" spans="1:23" x14ac:dyDescent="0.25">
      <c r="A18" s="90">
        <f>'NONAPPELLATE Travel'!A24</f>
        <v>0</v>
      </c>
      <c r="B18" s="31">
        <f>'NONAPPELLATE Travel'!J24</f>
        <v>0</v>
      </c>
      <c r="C18" s="32">
        <f>'NONAPPELLATE Travel'!G24</f>
        <v>0</v>
      </c>
      <c r="D18" s="31">
        <f>'NONAPPELLATE Travel'!H24</f>
        <v>0</v>
      </c>
      <c r="E18" s="32">
        <f>'NONAPPELLATE Travel'!I24</f>
        <v>0</v>
      </c>
      <c r="F18" s="33">
        <f t="shared" ref="F18:F19" si="0">+C18+D18+E18</f>
        <v>0</v>
      </c>
      <c r="G18" s="36"/>
      <c r="H18" s="31"/>
      <c r="I18" s="31"/>
      <c r="J18" s="36"/>
      <c r="K18" s="33">
        <f t="shared" ref="K18:K19" si="1">+I18+H18+J18</f>
        <v>0</v>
      </c>
      <c r="L18" s="34">
        <f>'NONAPPELLATE Travel'!K24</f>
        <v>0</v>
      </c>
      <c r="M18" s="91"/>
      <c r="N18" s="31"/>
      <c r="O18" s="276"/>
      <c r="P18" s="31"/>
      <c r="Q18" s="169"/>
      <c r="R18" s="77" t="s">
        <v>55</v>
      </c>
      <c r="S18" s="29"/>
      <c r="T18" s="78"/>
      <c r="U18" s="79"/>
    </row>
    <row r="19" spans="1:23" x14ac:dyDescent="0.25">
      <c r="A19" s="90">
        <f>'NONAPPELLATE Travel'!A25</f>
        <v>0</v>
      </c>
      <c r="B19" s="31">
        <f>'NONAPPELLATE Travel'!J25</f>
        <v>0</v>
      </c>
      <c r="C19" s="32">
        <f>'NONAPPELLATE Travel'!G25</f>
        <v>0</v>
      </c>
      <c r="D19" s="31">
        <f>'NONAPPELLATE Travel'!H25</f>
        <v>0</v>
      </c>
      <c r="E19" s="32">
        <f>'NONAPPELLATE Travel'!I25</f>
        <v>0</v>
      </c>
      <c r="F19" s="33">
        <f t="shared" si="0"/>
        <v>0</v>
      </c>
      <c r="G19" s="36"/>
      <c r="H19" s="31"/>
      <c r="I19" s="31"/>
      <c r="J19" s="36"/>
      <c r="K19" s="33">
        <f t="shared" si="1"/>
        <v>0</v>
      </c>
      <c r="L19" s="34">
        <f>'NONAPPELLATE Travel'!K25</f>
        <v>0</v>
      </c>
      <c r="M19" s="91"/>
      <c r="N19" s="31"/>
      <c r="O19" s="276"/>
      <c r="P19" s="31"/>
      <c r="Q19" s="169"/>
      <c r="R19" s="77"/>
      <c r="S19" s="29"/>
      <c r="T19" s="78"/>
      <c r="U19" s="79"/>
    </row>
    <row r="20" spans="1:23" x14ac:dyDescent="0.25">
      <c r="A20" s="92">
        <f>'NONAPPELLATE Travel'!A26</f>
        <v>0</v>
      </c>
      <c r="B20" s="25">
        <f>'NONAPPELLATE Travel'!J26</f>
        <v>0</v>
      </c>
      <c r="C20" s="26">
        <f>'NONAPPELLATE Travel'!G26</f>
        <v>0</v>
      </c>
      <c r="D20" s="25">
        <f>'NONAPPELLATE Travel'!H26</f>
        <v>0</v>
      </c>
      <c r="E20" s="26">
        <f>'NONAPPELLATE Travel'!I26</f>
        <v>0</v>
      </c>
      <c r="F20" s="9">
        <f t="shared" ref="F20:F30" si="2">+C20+D20+E20</f>
        <v>0</v>
      </c>
      <c r="G20" s="37"/>
      <c r="H20" s="25"/>
      <c r="I20" s="25"/>
      <c r="J20" s="37"/>
      <c r="K20" s="9">
        <f t="shared" ref="K20:K30" si="3">+I20+H20+J20</f>
        <v>0</v>
      </c>
      <c r="L20" s="28">
        <f>'NONAPPELLATE Travel'!K26</f>
        <v>0</v>
      </c>
      <c r="M20" s="93"/>
      <c r="N20" s="25"/>
      <c r="O20" s="277"/>
      <c r="P20" s="25"/>
      <c r="Q20" s="169"/>
      <c r="R20" s="77" t="s">
        <v>56</v>
      </c>
      <c r="S20" s="5">
        <f>+S16+S17+S18</f>
        <v>0</v>
      </c>
      <c r="T20" s="78"/>
      <c r="U20" s="79"/>
    </row>
    <row r="21" spans="1:23" x14ac:dyDescent="0.25">
      <c r="A21" s="92">
        <f>'NONAPPELLATE Travel'!A27</f>
        <v>0</v>
      </c>
      <c r="B21" s="25">
        <f>'NONAPPELLATE Travel'!J27</f>
        <v>0</v>
      </c>
      <c r="C21" s="26">
        <f>'NONAPPELLATE Travel'!G27</f>
        <v>0</v>
      </c>
      <c r="D21" s="25">
        <f>'NONAPPELLATE Travel'!H27</f>
        <v>0</v>
      </c>
      <c r="E21" s="26">
        <f>'NONAPPELLATE Travel'!I27</f>
        <v>0</v>
      </c>
      <c r="F21" s="9">
        <f t="shared" si="2"/>
        <v>0</v>
      </c>
      <c r="G21" s="37"/>
      <c r="H21" s="25"/>
      <c r="I21" s="25"/>
      <c r="J21" s="37"/>
      <c r="K21" s="9">
        <f t="shared" si="3"/>
        <v>0</v>
      </c>
      <c r="L21" s="28">
        <f>'NONAPPELLATE Travel'!K27</f>
        <v>0</v>
      </c>
      <c r="M21" s="93"/>
      <c r="N21" s="25"/>
      <c r="O21" s="277"/>
      <c r="P21" s="25"/>
      <c r="Q21" s="169"/>
      <c r="R21" s="77"/>
      <c r="S21" s="3"/>
      <c r="T21" s="78"/>
      <c r="U21" s="79"/>
    </row>
    <row r="22" spans="1:23" x14ac:dyDescent="0.25">
      <c r="A22" s="92">
        <f>'NONAPPELLATE Travel'!A28</f>
        <v>0</v>
      </c>
      <c r="B22" s="25">
        <f>'NONAPPELLATE Travel'!J28</f>
        <v>0</v>
      </c>
      <c r="C22" s="26">
        <f>'NONAPPELLATE Travel'!G28</f>
        <v>0</v>
      </c>
      <c r="D22" s="25">
        <f>'NONAPPELLATE Travel'!H28</f>
        <v>0</v>
      </c>
      <c r="E22" s="26">
        <f>'NONAPPELLATE Travel'!I28</f>
        <v>0</v>
      </c>
      <c r="F22" s="9">
        <f t="shared" si="2"/>
        <v>0</v>
      </c>
      <c r="G22" s="37"/>
      <c r="H22" s="25"/>
      <c r="I22" s="25"/>
      <c r="J22" s="37"/>
      <c r="K22" s="9">
        <f t="shared" si="3"/>
        <v>0</v>
      </c>
      <c r="L22" s="28">
        <f>'NONAPPELLATE Travel'!K28</f>
        <v>0</v>
      </c>
      <c r="M22" s="93"/>
      <c r="N22" s="25"/>
      <c r="O22" s="277"/>
      <c r="P22" s="25"/>
      <c r="Q22" s="169"/>
      <c r="R22" s="77" t="s">
        <v>57</v>
      </c>
      <c r="S22" s="29"/>
      <c r="T22" s="78"/>
      <c r="U22" s="79"/>
    </row>
    <row r="23" spans="1:23" x14ac:dyDescent="0.25">
      <c r="A23" s="92">
        <f>'NONAPPELLATE Travel'!A29</f>
        <v>0</v>
      </c>
      <c r="B23" s="25">
        <f>'NONAPPELLATE Travel'!J29</f>
        <v>0</v>
      </c>
      <c r="C23" s="26">
        <f>'NONAPPELLATE Travel'!G29</f>
        <v>0</v>
      </c>
      <c r="D23" s="25">
        <f>'NONAPPELLATE Travel'!H29</f>
        <v>0</v>
      </c>
      <c r="E23" s="26">
        <f>'NONAPPELLATE Travel'!I29</f>
        <v>0</v>
      </c>
      <c r="F23" s="9">
        <f t="shared" si="2"/>
        <v>0</v>
      </c>
      <c r="G23" s="37"/>
      <c r="H23" s="25"/>
      <c r="I23" s="25"/>
      <c r="J23" s="37"/>
      <c r="K23" s="9">
        <f t="shared" si="3"/>
        <v>0</v>
      </c>
      <c r="L23" s="28">
        <f>'NONAPPELLATE Travel'!K29</f>
        <v>0</v>
      </c>
      <c r="M23" s="93"/>
      <c r="N23" s="25"/>
      <c r="O23" s="277"/>
      <c r="P23" s="25"/>
      <c r="Q23" s="169"/>
      <c r="R23" s="77" t="s">
        <v>58</v>
      </c>
      <c r="S23" s="5" t="e">
        <f>+S22*T17</f>
        <v>#DIV/0!</v>
      </c>
      <c r="T23" s="89" t="s">
        <v>59</v>
      </c>
      <c r="U23" s="89"/>
      <c r="V23" s="94"/>
    </row>
    <row r="24" spans="1:23" x14ac:dyDescent="0.25">
      <c r="A24" s="92">
        <f>'NONAPPELLATE Travel'!A30</f>
        <v>0</v>
      </c>
      <c r="B24" s="25">
        <f>'NONAPPELLATE Travel'!J30</f>
        <v>0</v>
      </c>
      <c r="C24" s="26">
        <f>'NONAPPELLATE Travel'!G30</f>
        <v>0</v>
      </c>
      <c r="D24" s="25">
        <f>'NONAPPELLATE Travel'!H30</f>
        <v>0</v>
      </c>
      <c r="E24" s="26">
        <f>'NONAPPELLATE Travel'!I30</f>
        <v>0</v>
      </c>
      <c r="F24" s="9">
        <f t="shared" si="2"/>
        <v>0</v>
      </c>
      <c r="G24" s="37"/>
      <c r="H24" s="25"/>
      <c r="I24" s="25"/>
      <c r="J24" s="37"/>
      <c r="K24" s="9">
        <f t="shared" si="3"/>
        <v>0</v>
      </c>
      <c r="L24" s="28">
        <f>'NONAPPELLATE Travel'!K30</f>
        <v>0</v>
      </c>
      <c r="M24" s="93"/>
      <c r="N24" s="25"/>
      <c r="O24" s="277"/>
      <c r="P24" s="25"/>
      <c r="Q24" s="169"/>
      <c r="R24" s="77" t="s">
        <v>60</v>
      </c>
      <c r="S24" s="5">
        <f>S18</f>
        <v>0</v>
      </c>
      <c r="T24" s="78"/>
      <c r="U24" s="79"/>
    </row>
    <row r="25" spans="1:23" x14ac:dyDescent="0.25">
      <c r="A25" s="92">
        <f>'NONAPPELLATE Travel'!A31</f>
        <v>0</v>
      </c>
      <c r="B25" s="25">
        <f>'NONAPPELLATE Travel'!J31</f>
        <v>0</v>
      </c>
      <c r="C25" s="26">
        <f>'NONAPPELLATE Travel'!G31</f>
        <v>0</v>
      </c>
      <c r="D25" s="25">
        <f>'NONAPPELLATE Travel'!H31</f>
        <v>0</v>
      </c>
      <c r="E25" s="26">
        <f>'NONAPPELLATE Travel'!I31</f>
        <v>0</v>
      </c>
      <c r="F25" s="9">
        <f t="shared" si="2"/>
        <v>0</v>
      </c>
      <c r="G25" s="37"/>
      <c r="H25" s="25"/>
      <c r="I25" s="25"/>
      <c r="J25" s="37"/>
      <c r="K25" s="9">
        <f t="shared" si="3"/>
        <v>0</v>
      </c>
      <c r="L25" s="28">
        <f>'NONAPPELLATE Travel'!K31</f>
        <v>0</v>
      </c>
      <c r="M25" s="93"/>
      <c r="N25" s="25"/>
      <c r="O25" s="277"/>
      <c r="P25" s="25"/>
      <c r="Q25" s="169"/>
      <c r="R25" s="77" t="s">
        <v>61</v>
      </c>
      <c r="S25" s="5" t="e">
        <f>+S22+S23+S24</f>
        <v>#DIV/0!</v>
      </c>
      <c r="T25" s="78"/>
      <c r="U25" s="79"/>
    </row>
    <row r="26" spans="1:23" x14ac:dyDescent="0.25">
      <c r="A26" s="92">
        <f>'NONAPPELLATE Travel'!A32</f>
        <v>0</v>
      </c>
      <c r="B26" s="25">
        <f>'NONAPPELLATE Travel'!J32</f>
        <v>0</v>
      </c>
      <c r="C26" s="26">
        <f>'NONAPPELLATE Travel'!G32</f>
        <v>0</v>
      </c>
      <c r="D26" s="25">
        <f>'NONAPPELLATE Travel'!H32</f>
        <v>0</v>
      </c>
      <c r="E26" s="26">
        <f>'NONAPPELLATE Travel'!I32</f>
        <v>0</v>
      </c>
      <c r="F26" s="9">
        <f t="shared" si="2"/>
        <v>0</v>
      </c>
      <c r="G26" s="37"/>
      <c r="H26" s="25"/>
      <c r="I26" s="25"/>
      <c r="J26" s="37"/>
      <c r="K26" s="9">
        <f t="shared" si="3"/>
        <v>0</v>
      </c>
      <c r="L26" s="28">
        <f>'NONAPPELLATE Travel'!K32</f>
        <v>0</v>
      </c>
      <c r="M26" s="93"/>
      <c r="N26" s="25"/>
      <c r="O26" s="277"/>
      <c r="P26" s="25"/>
      <c r="Q26" s="169"/>
      <c r="R26" s="77"/>
      <c r="S26" s="3"/>
      <c r="T26" s="78"/>
      <c r="U26" s="79"/>
    </row>
    <row r="27" spans="1:23" x14ac:dyDescent="0.25">
      <c r="A27" s="92">
        <f>'NONAPPELLATE Travel'!A33</f>
        <v>0</v>
      </c>
      <c r="B27" s="25">
        <f>'NONAPPELLATE Travel'!J33</f>
        <v>0</v>
      </c>
      <c r="C27" s="26">
        <f>'NONAPPELLATE Travel'!G33</f>
        <v>0</v>
      </c>
      <c r="D27" s="25">
        <f>'NONAPPELLATE Travel'!H33</f>
        <v>0</v>
      </c>
      <c r="E27" s="26">
        <f>'NONAPPELLATE Travel'!I33</f>
        <v>0</v>
      </c>
      <c r="F27" s="9">
        <f t="shared" si="2"/>
        <v>0</v>
      </c>
      <c r="G27" s="37"/>
      <c r="H27" s="25"/>
      <c r="I27" s="25"/>
      <c r="J27" s="37"/>
      <c r="K27" s="9">
        <f t="shared" si="3"/>
        <v>0</v>
      </c>
      <c r="L27" s="28">
        <f>'NONAPPELLATE Travel'!K33</f>
        <v>0</v>
      </c>
      <c r="M27" s="93"/>
      <c r="N27" s="25"/>
      <c r="O27" s="277"/>
      <c r="P27" s="25"/>
      <c r="Q27" s="169"/>
      <c r="R27" s="95" t="s">
        <v>62</v>
      </c>
      <c r="S27" s="10"/>
      <c r="T27" s="96"/>
      <c r="U27" s="79"/>
    </row>
    <row r="28" spans="1:23" x14ac:dyDescent="0.25">
      <c r="A28" s="92">
        <f>'NONAPPELLATE Travel'!A34</f>
        <v>0</v>
      </c>
      <c r="B28" s="25">
        <f>'NONAPPELLATE Travel'!J34</f>
        <v>0</v>
      </c>
      <c r="C28" s="26">
        <f>'NONAPPELLATE Travel'!G34</f>
        <v>0</v>
      </c>
      <c r="D28" s="25">
        <f>'NONAPPELLATE Travel'!H34</f>
        <v>0</v>
      </c>
      <c r="E28" s="26">
        <f>'NONAPPELLATE Travel'!I34</f>
        <v>0</v>
      </c>
      <c r="F28" s="9">
        <f t="shared" si="2"/>
        <v>0</v>
      </c>
      <c r="G28" s="37"/>
      <c r="H28" s="25"/>
      <c r="I28" s="25"/>
      <c r="J28" s="37"/>
      <c r="K28" s="9">
        <f t="shared" si="3"/>
        <v>0</v>
      </c>
      <c r="L28" s="28">
        <f>'NONAPPELLATE Travel'!K34</f>
        <v>0</v>
      </c>
      <c r="M28" s="93"/>
      <c r="N28" s="25"/>
      <c r="O28" s="277"/>
      <c r="P28" s="25"/>
      <c r="Q28" s="169"/>
      <c r="R28" s="97"/>
      <c r="S28" s="30"/>
      <c r="T28" s="78"/>
      <c r="U28" s="79"/>
    </row>
    <row r="29" spans="1:23" x14ac:dyDescent="0.25">
      <c r="A29" s="92">
        <f>'NONAPPELLATE Travel'!A35</f>
        <v>0</v>
      </c>
      <c r="B29" s="25">
        <f>'NONAPPELLATE Travel'!J35</f>
        <v>0</v>
      </c>
      <c r="C29" s="26">
        <f>'NONAPPELLATE Travel'!G35</f>
        <v>0</v>
      </c>
      <c r="D29" s="25">
        <f>'NONAPPELLATE Travel'!H35</f>
        <v>0</v>
      </c>
      <c r="E29" s="26">
        <f>'NONAPPELLATE Travel'!I35</f>
        <v>0</v>
      </c>
      <c r="F29" s="9">
        <f t="shared" si="2"/>
        <v>0</v>
      </c>
      <c r="G29" s="37"/>
      <c r="H29" s="25"/>
      <c r="I29" s="25"/>
      <c r="J29" s="37"/>
      <c r="K29" s="9">
        <f t="shared" si="3"/>
        <v>0</v>
      </c>
      <c r="L29" s="28">
        <f>'NONAPPELLATE Travel'!K35</f>
        <v>0</v>
      </c>
      <c r="M29" s="93"/>
      <c r="N29" s="25"/>
      <c r="O29" s="277"/>
      <c r="P29" s="25"/>
      <c r="Q29" s="169"/>
      <c r="R29" s="98"/>
      <c r="S29" s="29"/>
      <c r="T29" s="78"/>
      <c r="U29" s="79"/>
    </row>
    <row r="30" spans="1:23" ht="15.75" thickBot="1" x14ac:dyDescent="0.3">
      <c r="A30" s="99">
        <f>'NONAPPELLATE Travel'!A36</f>
        <v>0</v>
      </c>
      <c r="B30" s="38">
        <f>'NONAPPELLATE Travel'!J36</f>
        <v>0</v>
      </c>
      <c r="C30" s="39">
        <f>'NONAPPELLATE Travel'!G36</f>
        <v>0</v>
      </c>
      <c r="D30" s="38">
        <f>'NONAPPELLATE Travel'!H36</f>
        <v>0</v>
      </c>
      <c r="E30" s="39">
        <f>'NONAPPELLATE Travel'!I36</f>
        <v>0</v>
      </c>
      <c r="F30" s="40">
        <f t="shared" si="2"/>
        <v>0</v>
      </c>
      <c r="G30" s="41"/>
      <c r="H30" s="38"/>
      <c r="I30" s="38"/>
      <c r="J30" s="41"/>
      <c r="K30" s="40">
        <f t="shared" si="3"/>
        <v>0</v>
      </c>
      <c r="L30" s="42">
        <f>'NONAPPELLATE Travel'!K36</f>
        <v>0</v>
      </c>
      <c r="M30" s="100"/>
      <c r="N30" s="38"/>
      <c r="O30" s="278"/>
      <c r="P30" s="38"/>
      <c r="Q30" s="169"/>
      <c r="R30" s="98"/>
      <c r="S30" s="29"/>
      <c r="T30" s="78"/>
      <c r="U30" s="79"/>
    </row>
    <row r="31" spans="1:23" ht="15" customHeight="1" thickBot="1" x14ac:dyDescent="0.3">
      <c r="A31" s="101" t="s">
        <v>63</v>
      </c>
      <c r="B31" s="11">
        <f t="shared" ref="B31:L31" si="4">SUM(B17:B30)</f>
        <v>0</v>
      </c>
      <c r="C31" s="11">
        <f t="shared" si="4"/>
        <v>0</v>
      </c>
      <c r="D31" s="12">
        <f t="shared" si="4"/>
        <v>0</v>
      </c>
      <c r="E31" s="13">
        <f t="shared" si="4"/>
        <v>0</v>
      </c>
      <c r="F31" s="14">
        <f t="shared" si="4"/>
        <v>0</v>
      </c>
      <c r="G31" s="15">
        <f t="shared" si="4"/>
        <v>0</v>
      </c>
      <c r="H31" s="15">
        <f t="shared" si="4"/>
        <v>0</v>
      </c>
      <c r="I31" s="15">
        <f t="shared" si="4"/>
        <v>0</v>
      </c>
      <c r="J31" s="15">
        <f t="shared" si="4"/>
        <v>0</v>
      </c>
      <c r="K31" s="16">
        <f t="shared" si="4"/>
        <v>0</v>
      </c>
      <c r="L31" s="15">
        <f t="shared" si="4"/>
        <v>0</v>
      </c>
      <c r="M31" s="15">
        <f>IF(L31*M16&lt;300,L31*M16,300)</f>
        <v>0</v>
      </c>
      <c r="N31" s="15">
        <f>SUM(N17:N30)</f>
        <v>0</v>
      </c>
      <c r="O31" s="13">
        <f>SUM(O17:O30)</f>
        <v>0</v>
      </c>
      <c r="P31" s="11">
        <f>SUM(P17:P30)</f>
        <v>0</v>
      </c>
      <c r="Q31" s="8"/>
      <c r="R31" s="98"/>
      <c r="S31" s="29"/>
      <c r="T31" s="78"/>
      <c r="U31" s="79"/>
      <c r="W31" s="102"/>
    </row>
    <row r="32" spans="1:23" ht="15.75" thickBot="1" x14ac:dyDescent="0.3">
      <c r="A32" s="103" t="s">
        <v>64</v>
      </c>
      <c r="B32" s="104">
        <f>'NONAPPELLATE Travel'!J37</f>
        <v>0</v>
      </c>
      <c r="C32" s="105"/>
      <c r="D32" s="105"/>
      <c r="E32" s="105"/>
      <c r="F32" s="104">
        <f>'NONAPPELLATE Travel'!G37+'NONAPPELLATE Travel'!H37+'NONAPPELLATE Travel'!I37</f>
        <v>0</v>
      </c>
      <c r="G32" s="104">
        <f>'NONAPPELLATE Travel'!P23</f>
        <v>0</v>
      </c>
      <c r="H32" s="105"/>
      <c r="I32" s="105"/>
      <c r="J32" s="105"/>
      <c r="K32" s="106">
        <f>SUM('NONAPPELLATE Travel'!P27,'NONAPPELLATE Travel'!P29,'NONAPPELLATE Travel'!P31)</f>
        <v>0</v>
      </c>
      <c r="L32" s="104">
        <f>'NONAPPELLATE Travel'!K37</f>
        <v>0</v>
      </c>
      <c r="M32" s="104">
        <f>'NONAPPELLATE Travel'!K38</f>
        <v>0</v>
      </c>
      <c r="N32" s="104">
        <f>'NONAPPELLATE Travel'!P33</f>
        <v>0</v>
      </c>
      <c r="O32" s="279">
        <f>'NONAPPELLATE Travel'!P25</f>
        <v>0</v>
      </c>
      <c r="P32" s="104">
        <f>'NONAPPELLATE Travel'!P35</f>
        <v>0</v>
      </c>
      <c r="Q32" s="281"/>
      <c r="R32" s="98"/>
      <c r="S32" s="29"/>
      <c r="T32" s="78"/>
      <c r="U32" s="79"/>
      <c r="W32" s="102"/>
    </row>
    <row r="33" spans="1:23" ht="15.75" thickBot="1" x14ac:dyDescent="0.3">
      <c r="A33" s="160" t="s">
        <v>65</v>
      </c>
      <c r="B33" s="160">
        <f>+B31-B32</f>
        <v>0</v>
      </c>
      <c r="C33" s="156"/>
      <c r="D33" s="157"/>
      <c r="E33" s="158"/>
      <c r="F33" s="160">
        <f>+F31-F32</f>
        <v>0</v>
      </c>
      <c r="G33" s="160">
        <f>+G31-G32</f>
        <v>0</v>
      </c>
      <c r="H33" s="159"/>
      <c r="I33" s="159"/>
      <c r="J33" s="159"/>
      <c r="K33" s="160">
        <f t="shared" ref="K33" si="5">+K31-K32</f>
        <v>0</v>
      </c>
      <c r="L33" s="159">
        <f>+L31-L32</f>
        <v>0</v>
      </c>
      <c r="M33" s="160">
        <f>+M31-M32</f>
        <v>0</v>
      </c>
      <c r="N33" s="160">
        <f>+N31-N32</f>
        <v>0</v>
      </c>
      <c r="O33" s="160">
        <f t="shared" ref="O33:P33" si="6">+O31-O32</f>
        <v>0</v>
      </c>
      <c r="P33" s="283">
        <f t="shared" si="6"/>
        <v>0</v>
      </c>
      <c r="Q33" s="273"/>
      <c r="R33" s="98"/>
      <c r="S33" s="29"/>
      <c r="T33" s="78"/>
      <c r="U33" s="79"/>
      <c r="W33" s="102"/>
    </row>
    <row r="34" spans="1:23" ht="15" customHeight="1" thickBot="1" x14ac:dyDescent="0.3">
      <c r="A34" s="124" t="s">
        <v>66</v>
      </c>
      <c r="B34" s="125"/>
      <c r="C34" s="125"/>
      <c r="D34" s="125"/>
      <c r="E34" s="125"/>
      <c r="F34" s="125"/>
      <c r="G34" s="125"/>
      <c r="H34" s="125"/>
      <c r="I34" s="138"/>
      <c r="J34" s="138"/>
      <c r="K34" s="138"/>
      <c r="L34" s="138"/>
      <c r="M34" s="138"/>
      <c r="N34" s="138"/>
      <c r="O34" s="138"/>
      <c r="P34" s="17"/>
      <c r="Q34" s="17"/>
      <c r="R34" s="98"/>
      <c r="S34" s="29"/>
      <c r="T34" s="78"/>
      <c r="U34" s="79"/>
      <c r="W34" s="102"/>
    </row>
    <row r="35" spans="1:23" ht="15" customHeight="1" thickBot="1" x14ac:dyDescent="0.3">
      <c r="A35" s="140">
        <f>+B31</f>
        <v>0</v>
      </c>
      <c r="B35" s="141" t="s">
        <v>67</v>
      </c>
      <c r="C35" s="141"/>
      <c r="D35" s="142"/>
      <c r="E35" s="143">
        <f>+K31</f>
        <v>0</v>
      </c>
      <c r="F35" s="141" t="s">
        <v>68</v>
      </c>
      <c r="G35" s="141"/>
      <c r="H35" s="144"/>
      <c r="I35" s="143">
        <f>+O31</f>
        <v>0</v>
      </c>
      <c r="J35" s="141" t="s">
        <v>69</v>
      </c>
      <c r="K35" s="141"/>
      <c r="L35" s="142"/>
      <c r="M35" s="142"/>
      <c r="N35" s="145"/>
      <c r="O35" s="145" t="s">
        <v>70</v>
      </c>
      <c r="P35" s="146">
        <f>SUM(B32:K32,M32:Q32)</f>
        <v>0</v>
      </c>
      <c r="Q35" s="57" t="b">
        <f>P35='NONAPPELLATE Travel'!P40</f>
        <v>1</v>
      </c>
      <c r="R35" s="98"/>
      <c r="S35" s="29"/>
      <c r="T35" s="78"/>
      <c r="U35" s="79"/>
      <c r="W35" s="102"/>
    </row>
    <row r="36" spans="1:23" ht="15" customHeight="1" x14ac:dyDescent="0.25">
      <c r="A36" s="147"/>
      <c r="B36" s="137"/>
      <c r="C36" s="137"/>
      <c r="G36" s="127"/>
      <c r="H36" s="123"/>
      <c r="I36" s="126"/>
      <c r="J36" s="136"/>
      <c r="K36" s="136"/>
      <c r="N36" s="128"/>
      <c r="O36" s="129" t="s">
        <v>71</v>
      </c>
      <c r="P36" s="160">
        <f>SUM(B33,F33,G33,K33,M33:Q33)</f>
        <v>0</v>
      </c>
      <c r="R36" s="98"/>
      <c r="S36" s="29"/>
      <c r="T36" s="78"/>
      <c r="U36" s="79"/>
      <c r="W36" s="102"/>
    </row>
    <row r="37" spans="1:23" x14ac:dyDescent="0.25">
      <c r="A37" s="148">
        <f>+F31</f>
        <v>0</v>
      </c>
      <c r="B37" s="149" t="s">
        <v>72</v>
      </c>
      <c r="C37" s="149"/>
      <c r="E37" s="150">
        <f>+M31</f>
        <v>0</v>
      </c>
      <c r="F37" s="149" t="s">
        <v>73</v>
      </c>
      <c r="G37" s="149"/>
      <c r="H37" s="20"/>
      <c r="I37" s="150">
        <f>+P31</f>
        <v>0</v>
      </c>
      <c r="J37" s="149" t="s">
        <v>74</v>
      </c>
      <c r="K37" s="149"/>
      <c r="N37" s="130"/>
      <c r="O37" s="131" t="s">
        <v>75</v>
      </c>
      <c r="P37" s="107">
        <f>-'NONAPPELLATE Travel'!P19</f>
        <v>0</v>
      </c>
      <c r="R37" s="98"/>
      <c r="S37" s="29"/>
      <c r="T37" s="78"/>
      <c r="U37" s="79"/>
      <c r="W37" s="102"/>
    </row>
    <row r="38" spans="1:23" ht="15.75" thickBot="1" x14ac:dyDescent="0.3">
      <c r="A38" s="147"/>
      <c r="B38" s="151"/>
      <c r="C38" s="151"/>
      <c r="E38" s="126"/>
      <c r="F38" s="136"/>
      <c r="G38" s="136"/>
      <c r="H38" s="132"/>
      <c r="I38" s="126"/>
      <c r="J38" s="133"/>
      <c r="K38" s="133"/>
      <c r="N38" s="134"/>
      <c r="O38" s="135" t="s">
        <v>76</v>
      </c>
      <c r="P38" s="108">
        <f>SUM(P35:P37)</f>
        <v>0</v>
      </c>
      <c r="R38" s="98"/>
      <c r="S38" s="29"/>
      <c r="T38" s="78"/>
      <c r="U38" s="79"/>
      <c r="W38" s="102"/>
    </row>
    <row r="39" spans="1:23" ht="16.5" thickTop="1" thickBot="1" x14ac:dyDescent="0.3">
      <c r="A39" s="152">
        <f>+G31</f>
        <v>0</v>
      </c>
      <c r="B39" s="153" t="s">
        <v>77</v>
      </c>
      <c r="C39" s="153"/>
      <c r="D39" s="139"/>
      <c r="E39" s="154">
        <f>+N31</f>
        <v>0</v>
      </c>
      <c r="F39" s="153" t="s">
        <v>78</v>
      </c>
      <c r="G39" s="153"/>
      <c r="H39" s="139"/>
      <c r="I39" s="154">
        <f>+Q31</f>
        <v>0</v>
      </c>
      <c r="J39" s="153" t="s">
        <v>79</v>
      </c>
      <c r="K39" s="153"/>
      <c r="L39" s="139"/>
      <c r="M39" s="139"/>
      <c r="N39" s="139"/>
      <c r="O39" s="139"/>
      <c r="P39" s="155"/>
      <c r="R39" s="98"/>
      <c r="S39" s="29"/>
      <c r="T39" s="78"/>
      <c r="U39" s="79"/>
      <c r="W39" s="102"/>
    </row>
    <row r="40" spans="1:23" ht="15.75" thickBot="1" x14ac:dyDescent="0.3">
      <c r="A40" s="160" t="s">
        <v>80</v>
      </c>
      <c r="B40" s="129"/>
      <c r="C40" s="129"/>
      <c r="D40" s="129"/>
      <c r="E40" s="129"/>
      <c r="F40" s="129"/>
      <c r="G40" s="129"/>
      <c r="H40" s="129"/>
      <c r="I40" s="129"/>
      <c r="J40" s="129"/>
      <c r="K40" s="129"/>
      <c r="L40" s="129"/>
      <c r="M40" s="129"/>
      <c r="N40" s="129" t="s">
        <v>81</v>
      </c>
      <c r="O40" s="129"/>
      <c r="P40" s="129" t="s">
        <v>82</v>
      </c>
      <c r="Q40" s="129"/>
      <c r="R40" s="98"/>
      <c r="S40" s="29"/>
      <c r="T40" s="78"/>
      <c r="U40" s="79"/>
      <c r="W40" s="102"/>
    </row>
    <row r="41" spans="1:23" ht="17.25" x14ac:dyDescent="0.4">
      <c r="A41" s="161"/>
      <c r="B41" s="261"/>
      <c r="C41" s="261"/>
      <c r="D41" s="261"/>
      <c r="E41" s="261"/>
      <c r="F41" s="261"/>
      <c r="G41" s="261"/>
      <c r="H41" s="261"/>
      <c r="I41" s="261"/>
      <c r="J41" s="261"/>
      <c r="K41" s="261"/>
      <c r="L41" s="261"/>
      <c r="M41" s="168"/>
      <c r="N41" s="162"/>
      <c r="O41" s="163"/>
      <c r="P41" s="164"/>
      <c r="Q41" s="122"/>
      <c r="R41" s="109"/>
      <c r="S41" s="29"/>
      <c r="T41" s="78"/>
      <c r="U41" s="79"/>
      <c r="W41" s="102"/>
    </row>
    <row r="42" spans="1:23" ht="17.25" x14ac:dyDescent="0.4">
      <c r="A42" s="47"/>
      <c r="B42" s="262"/>
      <c r="C42" s="262"/>
      <c r="D42" s="262"/>
      <c r="E42" s="262"/>
      <c r="F42" s="262"/>
      <c r="G42" s="262"/>
      <c r="H42" s="262"/>
      <c r="I42" s="262"/>
      <c r="J42" s="262"/>
      <c r="K42" s="262"/>
      <c r="L42" s="262"/>
      <c r="M42" s="165"/>
      <c r="N42" s="48"/>
      <c r="O42" s="49"/>
      <c r="P42" s="50"/>
      <c r="Q42" s="122"/>
      <c r="R42" s="97" t="s">
        <v>83</v>
      </c>
      <c r="S42" s="5" t="e">
        <f>AVERAGE(S27:S41)</f>
        <v>#DIV/0!</v>
      </c>
      <c r="U42" s="110"/>
      <c r="V42" s="102"/>
      <c r="W42" s="102"/>
    </row>
    <row r="43" spans="1:23" ht="17.25" x14ac:dyDescent="0.4">
      <c r="A43" s="47"/>
      <c r="B43" s="262"/>
      <c r="C43" s="262"/>
      <c r="D43" s="262"/>
      <c r="E43" s="262"/>
      <c r="F43" s="262"/>
      <c r="G43" s="262"/>
      <c r="H43" s="262"/>
      <c r="I43" s="262"/>
      <c r="J43" s="262"/>
      <c r="K43" s="262"/>
      <c r="L43" s="262"/>
      <c r="M43" s="165"/>
      <c r="N43" s="48"/>
      <c r="O43" s="49"/>
      <c r="P43" s="50"/>
      <c r="Q43" s="122"/>
      <c r="R43" s="111" t="s">
        <v>84</v>
      </c>
      <c r="S43" s="18"/>
      <c r="T43" s="112"/>
      <c r="U43" s="113"/>
      <c r="V43" s="102"/>
    </row>
    <row r="44" spans="1:23" ht="17.25" x14ac:dyDescent="0.4">
      <c r="A44" s="47"/>
      <c r="B44" s="262"/>
      <c r="C44" s="262"/>
      <c r="D44" s="262"/>
      <c r="E44" s="262"/>
      <c r="F44" s="262"/>
      <c r="G44" s="262"/>
      <c r="H44" s="262"/>
      <c r="I44" s="262"/>
      <c r="J44" s="262"/>
      <c r="K44" s="262"/>
      <c r="L44" s="262"/>
      <c r="M44" s="165"/>
      <c r="N44" s="48"/>
      <c r="O44" s="49"/>
      <c r="P44" s="50"/>
      <c r="Q44" s="122"/>
      <c r="R44" s="114" t="s">
        <v>85</v>
      </c>
      <c r="S44" s="19"/>
      <c r="T44" s="115"/>
      <c r="U44" s="116"/>
      <c r="V44" s="102"/>
    </row>
    <row r="45" spans="1:23" ht="17.25" x14ac:dyDescent="0.4">
      <c r="A45" s="47"/>
      <c r="B45" s="262"/>
      <c r="C45" s="262"/>
      <c r="D45" s="262"/>
      <c r="E45" s="262"/>
      <c r="F45" s="262"/>
      <c r="G45" s="262"/>
      <c r="H45" s="262"/>
      <c r="I45" s="262"/>
      <c r="J45" s="262"/>
      <c r="K45" s="262"/>
      <c r="L45" s="262"/>
      <c r="M45" s="165"/>
      <c r="N45" s="48"/>
      <c r="O45" s="49"/>
      <c r="P45" s="50"/>
      <c r="Q45" s="122"/>
      <c r="R45" s="117" t="s">
        <v>86</v>
      </c>
      <c r="S45" s="19"/>
      <c r="T45" s="115"/>
      <c r="U45" s="116"/>
      <c r="V45" s="102"/>
    </row>
    <row r="46" spans="1:23" ht="17.25" x14ac:dyDescent="0.4">
      <c r="A46" s="47"/>
      <c r="B46" s="262"/>
      <c r="C46" s="262"/>
      <c r="D46" s="262"/>
      <c r="E46" s="262"/>
      <c r="F46" s="262"/>
      <c r="G46" s="262"/>
      <c r="H46" s="262"/>
      <c r="I46" s="262"/>
      <c r="J46" s="262"/>
      <c r="K46" s="262"/>
      <c r="L46" s="262"/>
      <c r="M46" s="165"/>
      <c r="N46" s="48"/>
      <c r="O46" s="49"/>
      <c r="P46" s="50"/>
      <c r="Q46" s="122"/>
      <c r="R46" s="242" t="s">
        <v>87</v>
      </c>
      <c r="S46" s="243"/>
      <c r="T46" s="243"/>
      <c r="U46" s="244"/>
      <c r="V46" s="102"/>
    </row>
    <row r="47" spans="1:23" ht="17.25" x14ac:dyDescent="0.4">
      <c r="A47" s="47"/>
      <c r="B47" s="262"/>
      <c r="C47" s="262"/>
      <c r="D47" s="262"/>
      <c r="E47" s="262"/>
      <c r="F47" s="262"/>
      <c r="G47" s="262"/>
      <c r="H47" s="262"/>
      <c r="I47" s="262"/>
      <c r="J47" s="262"/>
      <c r="K47" s="262"/>
      <c r="L47" s="262"/>
      <c r="M47" s="165"/>
      <c r="N47" s="48"/>
      <c r="O47" s="49"/>
      <c r="P47" s="50"/>
      <c r="Q47" s="122"/>
      <c r="R47" s="242"/>
      <c r="S47" s="243"/>
      <c r="T47" s="243"/>
      <c r="U47" s="244"/>
      <c r="V47" s="102"/>
    </row>
    <row r="48" spans="1:23" ht="17.25" x14ac:dyDescent="0.4">
      <c r="A48" s="47"/>
      <c r="B48" s="262"/>
      <c r="C48" s="262"/>
      <c r="D48" s="262"/>
      <c r="E48" s="262"/>
      <c r="F48" s="262"/>
      <c r="G48" s="262"/>
      <c r="H48" s="262"/>
      <c r="I48" s="262"/>
      <c r="J48" s="262"/>
      <c r="K48" s="262"/>
      <c r="L48" s="262"/>
      <c r="M48" s="165"/>
      <c r="N48" s="48"/>
      <c r="O48" s="49"/>
      <c r="P48" s="50"/>
      <c r="Q48" s="122"/>
      <c r="R48" s="242"/>
      <c r="S48" s="243"/>
      <c r="T48" s="243"/>
      <c r="U48" s="244"/>
      <c r="V48" s="102"/>
    </row>
    <row r="49" spans="1:22" ht="17.25" x14ac:dyDescent="0.4">
      <c r="A49" s="47"/>
      <c r="B49" s="262"/>
      <c r="C49" s="262"/>
      <c r="D49" s="262"/>
      <c r="E49" s="262"/>
      <c r="F49" s="262"/>
      <c r="G49" s="262"/>
      <c r="H49" s="262"/>
      <c r="I49" s="262"/>
      <c r="J49" s="262"/>
      <c r="K49" s="262"/>
      <c r="L49" s="262"/>
      <c r="M49" s="165"/>
      <c r="N49" s="48"/>
      <c r="O49" s="49"/>
      <c r="P49" s="50"/>
      <c r="Q49" s="122"/>
      <c r="R49" s="245"/>
      <c r="S49" s="246"/>
      <c r="T49" s="246"/>
      <c r="U49" s="247"/>
      <c r="V49" s="102"/>
    </row>
    <row r="50" spans="1:22" ht="18" thickBot="1" x14ac:dyDescent="0.45">
      <c r="A50" s="51"/>
      <c r="B50" s="241"/>
      <c r="C50" s="241"/>
      <c r="D50" s="241"/>
      <c r="E50" s="241"/>
      <c r="F50" s="241"/>
      <c r="G50" s="241"/>
      <c r="H50" s="241"/>
      <c r="I50" s="241"/>
      <c r="J50" s="241"/>
      <c r="K50" s="241"/>
      <c r="L50" s="241"/>
      <c r="M50" s="118"/>
      <c r="N50" s="52"/>
      <c r="O50" s="52"/>
      <c r="P50" s="53"/>
      <c r="Q50" s="122"/>
    </row>
  </sheetData>
  <sheetProtection sheet="1" formatCells="0" formatColumns="0" selectLockedCells="1"/>
  <mergeCells count="14">
    <mergeCell ref="B50:L50"/>
    <mergeCell ref="R46:U49"/>
    <mergeCell ref="C3:E3"/>
    <mergeCell ref="A14:P14"/>
    <mergeCell ref="C10:P12"/>
    <mergeCell ref="B41:L41"/>
    <mergeCell ref="B42:L42"/>
    <mergeCell ref="B43:L43"/>
    <mergeCell ref="B44:L44"/>
    <mergeCell ref="B45:L45"/>
    <mergeCell ref="B46:L46"/>
    <mergeCell ref="B47:L47"/>
    <mergeCell ref="B48:L48"/>
    <mergeCell ref="B49:L49"/>
  </mergeCells>
  <conditionalFormatting sqref="H1">
    <cfRule type="containsText" dxfId="1" priority="2" operator="containsText" text="YES">
      <formula>NOT(ISERROR(SEARCH("YES",H1)))</formula>
    </cfRule>
  </conditionalFormatting>
  <conditionalFormatting sqref="I1">
    <cfRule type="expression" dxfId="0" priority="1">
      <formula>$I$1="yes"</formula>
    </cfRule>
  </conditionalFormatting>
  <dataValidations count="3">
    <dataValidation showInputMessage="1" showErrorMessage="1" sqref="M16" xr:uid="{BC2A37A0-8377-4BA6-85F9-719AFCD951F5}"/>
    <dataValidation type="list" allowBlank="1" showInputMessage="1" showErrorMessage="1" sqref="H1" xr:uid="{17DC2C7B-FE12-4986-98D0-A0C577B283EA}">
      <formula1>"SELECT, YES, NO"</formula1>
    </dataValidation>
    <dataValidation type="list" errorStyle="information" allowBlank="1" showInputMessage="1" showErrorMessage="1" sqref="B41:B50" xr:uid="{5D989F6A-98E0-4408-A034-BCE3E934EEF6}">
      <formula1>INDIRECT(A41)</formula1>
    </dataValidation>
  </dataValidations>
  <pageMargins left="0.2" right="0.2" top="0.5" bottom="0.5" header="0.3" footer="0.3"/>
  <pageSetup scale="7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6B42374B-EC94-4658-9D5A-5EBDEE6EE77D}">
          <x14:formula1>
            <xm:f>LIST!$A$2:$A$12</xm:f>
          </x14:formula1>
          <xm:sqref>A41:A50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A1EEC-F0D8-4782-8669-60FFC33F6160}">
  <dimension ref="A1:L12"/>
  <sheetViews>
    <sheetView workbookViewId="0">
      <selection activeCell="E3" sqref="E3"/>
    </sheetView>
  </sheetViews>
  <sheetFormatPr defaultRowHeight="15" x14ac:dyDescent="0.25"/>
  <cols>
    <col min="1" max="1" width="14.42578125" bestFit="1" customWidth="1"/>
    <col min="2" max="2" width="83" bestFit="1" customWidth="1"/>
    <col min="3" max="3" width="78.140625" bestFit="1" customWidth="1"/>
    <col min="4" max="4" width="22.42578125" bestFit="1" customWidth="1"/>
    <col min="5" max="5" width="53.28515625" bestFit="1" customWidth="1"/>
    <col min="6" max="6" width="66" bestFit="1" customWidth="1"/>
    <col min="7" max="7" width="32.85546875" bestFit="1" customWidth="1"/>
    <col min="8" max="8" width="80.5703125" bestFit="1" customWidth="1"/>
    <col min="9" max="9" width="37.5703125" bestFit="1" customWidth="1"/>
    <col min="10" max="10" width="62.85546875" bestFit="1" customWidth="1"/>
    <col min="11" max="11" width="61" bestFit="1" customWidth="1"/>
    <col min="12" max="12" width="61.85546875" bestFit="1" customWidth="1"/>
  </cols>
  <sheetData>
    <row r="1" spans="1:12" x14ac:dyDescent="0.25">
      <c r="A1" t="s">
        <v>88</v>
      </c>
      <c r="B1" t="s">
        <v>89</v>
      </c>
      <c r="C1" t="s">
        <v>90</v>
      </c>
      <c r="D1" t="s">
        <v>91</v>
      </c>
      <c r="E1" t="s">
        <v>92</v>
      </c>
      <c r="F1" t="s">
        <v>93</v>
      </c>
      <c r="G1" t="s">
        <v>94</v>
      </c>
      <c r="H1" t="s">
        <v>95</v>
      </c>
      <c r="I1" t="s">
        <v>96</v>
      </c>
      <c r="J1" t="s">
        <v>97</v>
      </c>
      <c r="K1" t="s">
        <v>98</v>
      </c>
      <c r="L1" t="s">
        <v>99</v>
      </c>
    </row>
    <row r="2" spans="1:12" x14ac:dyDescent="0.25">
      <c r="A2" t="s">
        <v>100</v>
      </c>
      <c r="B2" t="s">
        <v>101</v>
      </c>
      <c r="C2" t="s">
        <v>102</v>
      </c>
      <c r="D2" t="s">
        <v>103</v>
      </c>
      <c r="E2" t="s">
        <v>104</v>
      </c>
      <c r="F2" t="s">
        <v>105</v>
      </c>
      <c r="G2" t="s">
        <v>106</v>
      </c>
      <c r="H2" t="s">
        <v>107</v>
      </c>
      <c r="I2" t="s">
        <v>108</v>
      </c>
      <c r="J2" t="s">
        <v>109</v>
      </c>
      <c r="K2" t="s">
        <v>110</v>
      </c>
      <c r="L2" t="s">
        <v>111</v>
      </c>
    </row>
    <row r="3" spans="1:12" x14ac:dyDescent="0.25">
      <c r="A3" t="s">
        <v>16</v>
      </c>
      <c r="B3" t="s">
        <v>112</v>
      </c>
      <c r="C3" t="s">
        <v>113</v>
      </c>
      <c r="E3" s="263" t="s">
        <v>149</v>
      </c>
      <c r="F3" t="s">
        <v>114</v>
      </c>
      <c r="G3" t="s">
        <v>115</v>
      </c>
      <c r="H3" t="s">
        <v>116</v>
      </c>
      <c r="I3" t="s">
        <v>117</v>
      </c>
      <c r="J3" t="s">
        <v>118</v>
      </c>
      <c r="K3" t="s">
        <v>115</v>
      </c>
      <c r="L3" t="s">
        <v>119</v>
      </c>
    </row>
    <row r="4" spans="1:12" x14ac:dyDescent="0.25">
      <c r="A4" t="s">
        <v>43</v>
      </c>
      <c r="C4" t="s">
        <v>120</v>
      </c>
      <c r="F4" t="s">
        <v>121</v>
      </c>
      <c r="H4" t="s">
        <v>122</v>
      </c>
      <c r="I4" t="s">
        <v>123</v>
      </c>
      <c r="J4" t="s">
        <v>124</v>
      </c>
      <c r="L4" t="s">
        <v>125</v>
      </c>
    </row>
    <row r="5" spans="1:12" x14ac:dyDescent="0.25">
      <c r="A5" t="s">
        <v>126</v>
      </c>
      <c r="C5" t="s">
        <v>127</v>
      </c>
      <c r="F5" t="s">
        <v>128</v>
      </c>
      <c r="H5" t="s">
        <v>129</v>
      </c>
      <c r="J5" t="s">
        <v>130</v>
      </c>
      <c r="L5" t="s">
        <v>131</v>
      </c>
    </row>
    <row r="6" spans="1:12" x14ac:dyDescent="0.25">
      <c r="A6" t="s">
        <v>132</v>
      </c>
      <c r="C6" t="s">
        <v>133</v>
      </c>
      <c r="F6" t="s">
        <v>134</v>
      </c>
      <c r="H6" t="s">
        <v>135</v>
      </c>
      <c r="J6" t="s">
        <v>136</v>
      </c>
    </row>
    <row r="7" spans="1:12" x14ac:dyDescent="0.25">
      <c r="A7" t="s">
        <v>137</v>
      </c>
      <c r="F7" t="s">
        <v>138</v>
      </c>
      <c r="J7" t="s">
        <v>139</v>
      </c>
    </row>
    <row r="8" spans="1:12" x14ac:dyDescent="0.25">
      <c r="A8" t="s">
        <v>20</v>
      </c>
      <c r="F8" t="s">
        <v>140</v>
      </c>
      <c r="J8" t="s">
        <v>141</v>
      </c>
    </row>
    <row r="9" spans="1:12" x14ac:dyDescent="0.25">
      <c r="A9" t="s">
        <v>21</v>
      </c>
      <c r="F9" t="s">
        <v>142</v>
      </c>
      <c r="J9" t="s">
        <v>143</v>
      </c>
    </row>
    <row r="10" spans="1:12" x14ac:dyDescent="0.25">
      <c r="A10" t="s">
        <v>51</v>
      </c>
    </row>
    <row r="11" spans="1:12" x14ac:dyDescent="0.25">
      <c r="A11" t="s">
        <v>22</v>
      </c>
    </row>
    <row r="12" spans="1:12" x14ac:dyDescent="0.25">
      <c r="A12" t="s">
        <v>144</v>
      </c>
    </row>
  </sheetData>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72DAC0912B37342B397569E501DBADC" ma:contentTypeVersion="14" ma:contentTypeDescription="Create a new document." ma:contentTypeScope="" ma:versionID="a984190133ab79d868a9b7c9c8beaec3">
  <xsd:schema xmlns:xsd="http://www.w3.org/2001/XMLSchema" xmlns:xs="http://www.w3.org/2001/XMLSchema" xmlns:p="http://schemas.microsoft.com/office/2006/metadata/properties" xmlns:ns2="ef59e933-3a5b-470d-8279-f066b3e21ae7" xmlns:ns3="908cde92-9751-42ef-bce4-3ab56fc8b31e" targetNamespace="http://schemas.microsoft.com/office/2006/metadata/properties" ma:root="true" ma:fieldsID="67f6d6c48879cdcc193fb2572be4c19e" ns2:_="" ns3:_="">
    <xsd:import namespace="ef59e933-3a5b-470d-8279-f066b3e21ae7"/>
    <xsd:import namespace="908cde92-9751-42ef-bce4-3ab56fc8b3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59e933-3a5b-470d-8279-f066b3e21a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b8fc8ac-e5cc-4427-932e-00045ebec17f"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08cde92-9751-42ef-bce4-3ab56fc8b3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2cf924e-3c1d-4f75-8f86-d52943718742}" ma:internalName="TaxCatchAll" ma:showField="CatchAllData" ma:web="908cde92-9751-42ef-bce4-3ab56fc8b3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08cde92-9751-42ef-bce4-3ab56fc8b31e" xsi:nil="true"/>
    <lcf76f155ced4ddcb4097134ff3c332f xmlns="ef59e933-3a5b-470d-8279-f066b3e21ae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654CC3-61B8-42E6-BC2C-94F2ED3D2D16}">
  <ds:schemaRefs>
    <ds:schemaRef ds:uri="http://schemas.microsoft.com/sharepoint/v3/contenttype/forms"/>
  </ds:schemaRefs>
</ds:datastoreItem>
</file>

<file path=customXml/itemProps2.xml><?xml version="1.0" encoding="utf-8"?>
<ds:datastoreItem xmlns:ds="http://schemas.openxmlformats.org/officeDocument/2006/customXml" ds:itemID="{CE11067A-19F8-47EC-AC7D-321848EF8576}"/>
</file>

<file path=customXml/itemProps3.xml><?xml version="1.0" encoding="utf-8"?>
<ds:datastoreItem xmlns:ds="http://schemas.openxmlformats.org/officeDocument/2006/customXml" ds:itemID="{1E65487F-2BDC-4E64-B99D-6AAA0289D3EF}">
  <ds:schemaRefs>
    <ds:schemaRef ds:uri="http://schemas.microsoft.com/office/2006/metadata/properties"/>
    <ds:schemaRef ds:uri="http://schemas.microsoft.com/office/infopath/2007/PartnerControls"/>
    <ds:schemaRef ds:uri="451bae7b-7e34-4057-b741-7b773854dd0a"/>
    <ds:schemaRef ds:uri="79797dbd-be28-4c33-be58-4a44e943a690"/>
    <ds:schemaRef ds:uri="908cde92-9751-42ef-bce4-3ab56fc8b31e"/>
    <ds:schemaRef ds:uri="ef59e933-3a5b-470d-8279-f066b3e21ae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NONAPPELLATE Travel</vt:lpstr>
      <vt:lpstr>ADJ form</vt:lpstr>
      <vt:lpstr>LIST</vt:lpstr>
      <vt:lpstr>'ADJ form'!Print_Area</vt:lpstr>
      <vt:lpstr>'NONAPPELLATE Travel'!Print_Area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Vanzura, Casandra</dc:creator>
  <cp:keywords/>
  <dc:description/>
  <cp:lastModifiedBy>Vanzura, Casandra</cp:lastModifiedBy>
  <cp:revision/>
  <dcterms:created xsi:type="dcterms:W3CDTF">2025-06-19T14:07:30Z</dcterms:created>
  <dcterms:modified xsi:type="dcterms:W3CDTF">2025-12-08T23:58:03Z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0x010100572DAC0912B37342B397569E501DBADC</vt:lpwstr>
  </property>
  <property fmtid="{D5CDD505-2E9C-101B-9397-08002B2CF9AE}" pid="3" name="MediaServiceImageTags">
    <vt:lpwstr/>
  </property>
</Properties>
</file>